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4000" windowHeight="8805"/>
  </bookViews>
  <sheets>
    <sheet name="QDD 4031 - por grau" sheetId="1" r:id="rId1"/>
  </sheets>
  <definedNames>
    <definedName name="__shared_1_0_0">"CONCATENATE([.A1];[.B1];[.C1];[.D1];[.E1])"</definedName>
    <definedName name="__shared_1_1_0">"CONCATENATE([.A1];[.B1];[.C1];[.D1];[.E1])"</definedName>
    <definedName name="__shared_1_2_0">"CONCATENATE([.A1];[.B1];[.C1];[.D1];[.E1])"</definedName>
    <definedName name="__shared_1_3_0">"CONCATENATE([.A1];[.B1];[.C1];[.D1];[.E1])"</definedName>
    <definedName name="__shared_1_4_0">"CONCATENATE([.A1];[.B1];[.C1];[.D1];[.E1])"</definedName>
    <definedName name="__shared_1_5_0">"CONCATENATE([.A1];[.B1];[.C1];[.D1];[.E1])"</definedName>
    <definedName name="__shared_1_6_0">"CONCATENATE([.A1];[.B1];[.C1];[.D1];[.E1])"</definedName>
    <definedName name="__shared_1_7_0">"CONCATENATE([.A1];[.B1];[.C1];[.D1];[.E1])"</definedName>
    <definedName name="IniciativasEstratégicas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9" i="1" l="1"/>
  <c r="L58" i="1" l="1"/>
  <c r="K58" i="1"/>
  <c r="M201" i="1" l="1"/>
  <c r="M200" i="1"/>
  <c r="M198" i="1"/>
  <c r="M197" i="1"/>
  <c r="M196" i="1"/>
  <c r="M194" i="1"/>
  <c r="M193" i="1"/>
  <c r="M192" i="1"/>
  <c r="M190" i="1"/>
  <c r="M189" i="1"/>
  <c r="M121" i="1"/>
  <c r="M118" i="1"/>
  <c r="M117" i="1"/>
  <c r="M116" i="1"/>
  <c r="M113" i="1"/>
  <c r="M110" i="1"/>
  <c r="M109" i="1"/>
  <c r="M108" i="1"/>
  <c r="M105" i="1"/>
  <c r="M102" i="1"/>
  <c r="M101" i="1"/>
  <c r="M100" i="1"/>
  <c r="M97" i="1"/>
  <c r="M94" i="1"/>
  <c r="M93" i="1"/>
  <c r="M92" i="1"/>
  <c r="M90" i="1"/>
  <c r="M88" i="1"/>
  <c r="M86" i="1"/>
  <c r="M85" i="1"/>
  <c r="M83" i="1"/>
  <c r="M81" i="1"/>
  <c r="M78" i="1"/>
  <c r="M77" i="1"/>
  <c r="M75" i="1"/>
  <c r="K73" i="1"/>
  <c r="M72" i="1"/>
  <c r="M71" i="1"/>
  <c r="M69" i="1"/>
  <c r="M68" i="1"/>
  <c r="M67" i="1"/>
  <c r="M65" i="1"/>
  <c r="M64" i="1"/>
  <c r="M63" i="1"/>
  <c r="M61" i="1"/>
  <c r="M60" i="1"/>
  <c r="M56" i="1"/>
  <c r="M55" i="1"/>
  <c r="M54" i="1"/>
  <c r="M52" i="1"/>
  <c r="M51" i="1"/>
  <c r="M50" i="1"/>
  <c r="M48" i="1"/>
  <c r="M47" i="1"/>
  <c r="M46" i="1"/>
  <c r="M44" i="1"/>
  <c r="M43" i="1"/>
  <c r="M42" i="1"/>
  <c r="M40" i="1"/>
  <c r="M39" i="1"/>
  <c r="M38" i="1"/>
  <c r="M36" i="1"/>
  <c r="M35" i="1"/>
  <c r="M32" i="1"/>
  <c r="M31" i="1"/>
  <c r="M28" i="1"/>
  <c r="M27" i="1"/>
  <c r="M23" i="1"/>
  <c r="L16" i="1"/>
  <c r="M15" i="1"/>
  <c r="M14" i="1"/>
  <c r="M13" i="1"/>
  <c r="M12" i="1"/>
  <c r="M11" i="1"/>
  <c r="M10" i="1"/>
  <c r="M9" i="1"/>
  <c r="M8" i="1"/>
  <c r="M7" i="1"/>
  <c r="L6" i="1"/>
  <c r="K6" i="1"/>
  <c r="M6" i="1" l="1"/>
  <c r="M20" i="1"/>
  <c r="M24" i="1"/>
  <c r="M76" i="1"/>
  <c r="M84" i="1"/>
  <c r="M124" i="1"/>
  <c r="M127" i="1"/>
  <c r="M156" i="1"/>
  <c r="M147" i="1"/>
  <c r="M82" i="1"/>
  <c r="M91" i="1"/>
  <c r="M99" i="1"/>
  <c r="M107" i="1"/>
  <c r="M115" i="1"/>
  <c r="M123" i="1"/>
  <c r="M129" i="1"/>
  <c r="M135" i="1"/>
  <c r="M19" i="1"/>
  <c r="M18" i="1"/>
  <c r="M22" i="1"/>
  <c r="M26" i="1"/>
  <c r="M30" i="1"/>
  <c r="M34" i="1"/>
  <c r="M98" i="1"/>
  <c r="M106" i="1"/>
  <c r="M114" i="1"/>
  <c r="M122" i="1"/>
  <c r="M143" i="1"/>
  <c r="M172" i="1"/>
  <c r="M80" i="1"/>
  <c r="M89" i="1"/>
  <c r="M21" i="1"/>
  <c r="M25" i="1"/>
  <c r="M29" i="1"/>
  <c r="M33" i="1"/>
  <c r="M37" i="1"/>
  <c r="M41" i="1"/>
  <c r="M45" i="1"/>
  <c r="M49" i="1"/>
  <c r="M53" i="1"/>
  <c r="M57" i="1"/>
  <c r="M62" i="1"/>
  <c r="M66" i="1"/>
  <c r="M70" i="1"/>
  <c r="M79" i="1"/>
  <c r="M96" i="1"/>
  <c r="M104" i="1"/>
  <c r="M112" i="1"/>
  <c r="M120" i="1"/>
  <c r="M125" i="1"/>
  <c r="M128" i="1"/>
  <c r="M131" i="1"/>
  <c r="M151" i="1"/>
  <c r="M95" i="1"/>
  <c r="M103" i="1"/>
  <c r="M111" i="1"/>
  <c r="M119" i="1"/>
  <c r="M139" i="1"/>
  <c r="M148" i="1"/>
  <c r="M176" i="1"/>
  <c r="M180" i="1"/>
  <c r="M184" i="1"/>
  <c r="M188" i="1"/>
  <c r="M155" i="1"/>
  <c r="M159" i="1"/>
  <c r="M163" i="1"/>
  <c r="M167" i="1"/>
  <c r="M171" i="1"/>
  <c r="M175" i="1"/>
  <c r="M179" i="1"/>
  <c r="M183" i="1"/>
  <c r="M187" i="1"/>
  <c r="M191" i="1"/>
  <c r="M195" i="1"/>
  <c r="M199" i="1"/>
  <c r="M150" i="1"/>
  <c r="M154" i="1"/>
  <c r="M146" i="1"/>
  <c r="M158" i="1"/>
  <c r="M126" i="1"/>
  <c r="M130" i="1"/>
  <c r="M134" i="1"/>
  <c r="M138" i="1"/>
  <c r="M142" i="1"/>
  <c r="M162" i="1"/>
  <c r="M166" i="1"/>
  <c r="M170" i="1"/>
  <c r="M174" i="1"/>
  <c r="M178" i="1"/>
  <c r="M182" i="1"/>
  <c r="M186" i="1"/>
  <c r="M157" i="1"/>
  <c r="M161" i="1"/>
  <c r="M165" i="1"/>
  <c r="M169" i="1"/>
  <c r="M177" i="1"/>
  <c r="M181" i="1"/>
  <c r="M185" i="1"/>
  <c r="L202" i="1"/>
  <c r="M204" i="1"/>
  <c r="M205" i="1"/>
  <c r="M206" i="1"/>
  <c r="M207" i="1"/>
  <c r="M164" i="1" l="1"/>
  <c r="M153" i="1"/>
  <c r="M168" i="1"/>
  <c r="M152" i="1"/>
  <c r="M144" i="1"/>
  <c r="M136" i="1"/>
  <c r="M160" i="1"/>
  <c r="M149" i="1"/>
  <c r="M132" i="1"/>
  <c r="M141" i="1"/>
  <c r="M145" i="1"/>
  <c r="M140" i="1"/>
  <c r="M133" i="1"/>
  <c r="M17" i="1"/>
  <c r="M16" i="1" s="1"/>
  <c r="K16" i="1"/>
  <c r="L73" i="1"/>
  <c r="M74" i="1"/>
  <c r="M73" i="1" s="1"/>
  <c r="M203" i="1"/>
  <c r="M202" i="1" s="1"/>
  <c r="K202" i="1"/>
  <c r="L87" i="1"/>
  <c r="L208" i="1" s="1"/>
  <c r="M137" i="1"/>
  <c r="K87" i="1"/>
  <c r="M87" i="1" l="1"/>
  <c r="M208" i="1" s="1"/>
  <c r="K208" i="1"/>
</calcChain>
</file>

<file path=xl/sharedStrings.xml><?xml version="1.0" encoding="utf-8"?>
<sst xmlns="http://schemas.openxmlformats.org/spreadsheetml/2006/main" count="223" uniqueCount="171">
  <si>
    <t>AÇÃO</t>
  </si>
  <si>
    <t>C</t>
  </si>
  <si>
    <t>GD</t>
  </si>
  <si>
    <t>M</t>
  </si>
  <si>
    <t>ED</t>
  </si>
  <si>
    <t>ITEM</t>
  </si>
  <si>
    <t>IPG</t>
  </si>
  <si>
    <t>FONTE</t>
  </si>
  <si>
    <t>IPU</t>
  </si>
  <si>
    <t>DESCRIÇÃO</t>
  </si>
  <si>
    <t>1º GRAU</t>
  </si>
  <si>
    <t>2º GRAU</t>
  </si>
  <si>
    <t>TOTAL</t>
  </si>
  <si>
    <t>GESTÃO DE SERVIÇOS DE TIC</t>
  </si>
  <si>
    <t>DIÁRIAS - CIVIL</t>
  </si>
  <si>
    <t>MATERIAL DE INFORMÁTICA</t>
  </si>
  <si>
    <t>SERVIÇOS DE TECNOLOGIA DA INFORMAÇÃO</t>
  </si>
  <si>
    <t>SERVIÇOS DE INFORMÁTICA EXECUTADOS PELA PRODEMGE</t>
  </si>
  <si>
    <t>SERVIÇO DE TELECOMUNICAÇÃO</t>
  </si>
  <si>
    <t>SERVIÇO DE TECNOLOGIA DA INFORMAÇÃO</t>
  </si>
  <si>
    <t>AQUISIÇÃO DE SOFTWARE</t>
  </si>
  <si>
    <t>AQUISIÇÃO DE SOFTWARE DESENVOLVIDOS PELA PRODEMGE</t>
  </si>
  <si>
    <t>EQUIPAMENTOS DE INFORMÁTICA</t>
  </si>
  <si>
    <t>OBRAS E GESTÃO PREDIAL</t>
  </si>
  <si>
    <t>MATERIAL GRÁFICO E IMPRESSOS</t>
  </si>
  <si>
    <t>MATERIAL PARA MANUTENÇÃO E REPAROS DE IMÓVEIS DE PROPRIEDADE DA ADM. PÚBLICA</t>
  </si>
  <si>
    <t>MATERIAL ELÉTRICO E ELETRÔNICO</t>
  </si>
  <si>
    <t>MATERIAL PARA MANUTENÇÃO E REPAROS DE BENS DE DOMÍNIO PÚBLICO OU DE TERCEIROS</t>
  </si>
  <si>
    <t>FERRAMENTAS, FERRAGENS E UTENSÍLIOS</t>
  </si>
  <si>
    <t>PEÇAS E ACESSÓRIOS PARA EQUIPAMENTOS E OUTROS MATERIAIS PERMANENTES</t>
  </si>
  <si>
    <t>MATERIAL DE SEGURANÇA, APETRECHOS OPERACIONAIS E POLICIAIS</t>
  </si>
  <si>
    <t>COMBUSTÍVEIS E LUBRIFICANTES PARA EQUIPAMENTOS E OUTROS MATERIAIS PERMANENTES</t>
  </si>
  <si>
    <t>MATERIAL DE PROTEÇÃO E SEGURANÇA</t>
  </si>
  <si>
    <t>SERVICOS DE CONSULTORIA - PESSOA JURÍDICA</t>
  </si>
  <si>
    <t>LOCACAO DE BENS IMÓVEIS</t>
  </si>
  <si>
    <t>REPAROS DE EQUIPAMENTOS, INSTALAÇÕES E MATERIAL PERMANENTE</t>
  </si>
  <si>
    <t>REPAROS DE BENS IMÓVEIS</t>
  </si>
  <si>
    <t>SERVIÇOS TÉCNICOS JUDICIAIS - HONORÁRIOS PERICIAIS</t>
  </si>
  <si>
    <t>PRÊMIOS DE SEGUROS</t>
  </si>
  <si>
    <t>TARIFA DE ENERGIA ELÉTRICA</t>
  </si>
  <si>
    <t>TARIFA DE ÁGUA E ESGOTO</t>
  </si>
  <si>
    <t>LOCAÇÃO DE MÁQUINAS E EQUIPAMENTOS</t>
  </si>
  <si>
    <t>LOCAÇÃO DE BENS IMÓVEIS</t>
  </si>
  <si>
    <t>INSTALAÇÃO, REPARAÇÃO, ADAPTAÇÃO E CONSERVAÇÃO DE EQUIPAMENTO E MATERIAL PERMANENTE</t>
  </si>
  <si>
    <t>LOCAÇÃO DE SERVIÇOS GRÁFICOS</t>
  </si>
  <si>
    <t>TAXA DE CONDOMÍNIO</t>
  </si>
  <si>
    <t>SERVIÇOS SANITÁRIOS E TRATAMENTO DE RESÍDUOS</t>
  </si>
  <si>
    <t>SERVÇOS DE MAPEAMENTO E GEORREFERENCIAMENTO</t>
  </si>
  <si>
    <t>CONTRATOS DE ENERGIA ELÉTRICA</t>
  </si>
  <si>
    <t>SERVIÇOS DE ELABORAÇÃO DE ESTUDOS PRÉVIOS</t>
  </si>
  <si>
    <t>OUTROS SERVIÇOS PESSOA JURÍDICA</t>
  </si>
  <si>
    <t>IMPOSTO PREDIAL TERRITORIAL URBANO - IPTU</t>
  </si>
  <si>
    <t>OUTROS - OBRIGAÇÕES TRIBUTÁRIAS E CONTRIBUTIVAS</t>
  </si>
  <si>
    <t>INDENIZAÇÃO POR UTILIZAÇÃO DE BENS DE TERCEIROS</t>
  </si>
  <si>
    <t>OUTRAS INDENIZAÇÕES E RESTITUIÇÕES</t>
  </si>
  <si>
    <t>MATERIAL ELÉTRICO</t>
  </si>
  <si>
    <t>PEÇAS E ACESSORIOS P/ EQUIP.  E OUTROS MATERIAIS PERMANENTES</t>
  </si>
  <si>
    <t>SERVIÇO DE GERENCIAMENTO, SUPERVISÃO E FISCALIZAÇÃO DE SERVIÇOS</t>
  </si>
  <si>
    <t>ESTUDOS E PROJETOS DE BENS PATRIMONIÁVEIS</t>
  </si>
  <si>
    <t>EXECUÇÃO DE OBRAS POR CONTRATO DE BENS PATRIMONIÁVEIS</t>
  </si>
  <si>
    <t>INSTALAÇÕES PARA INCORPORAÇÃO A BENS IMÓVEIS</t>
  </si>
  <si>
    <t>MÁQUINAS, APARELHOS, UTENSÍLIOS E EQUIPAMENTOS DE USO INDUSTRIAL</t>
  </si>
  <si>
    <t>EQUIPAMENTOS DE COMUNICAÇÃO E TELEFONIA</t>
  </si>
  <si>
    <t>EQUIPAMENTOS DE SOM, VÍDEO, FOTOGRÁFICO E CINEMATOGRÁFICO</t>
  </si>
  <si>
    <t>FERRAMENTAS, EQUIPAMENTOS E INSTRUMENTOS PARA OFICINA, MEDIÇÃO E INSPEÇÃO</t>
  </si>
  <si>
    <t>MÁQUINAS, APARELHOS, UTENSÍLIOS E EQUIPAMENTOS DE USO ADMINISTRATIVO</t>
  </si>
  <si>
    <t>EQUIPAMENTOS DE SEGURANÇA ELETRÔNICA</t>
  </si>
  <si>
    <t>ESTRUTURAS E COMPONENTES</t>
  </si>
  <si>
    <t>EQUIPAMENTOS DE PROTEÇÃO, SEGURANÇA E SOCORRO</t>
  </si>
  <si>
    <t>MÁQUINAS E EQUIPAMENTOS ENERGÉTICOS</t>
  </si>
  <si>
    <t>EDIFÍCIOS</t>
  </si>
  <si>
    <t>FORMAÇÃO, APERFEIÇOAMENTO E DESENVOLVIMENTO CONTÍNUO DE PESSOAS</t>
  </si>
  <si>
    <t>DIÁRIAS A COLABORADORES EVENTUAIS</t>
  </si>
  <si>
    <t>GRATIFICAÇÃO POR ENCARGO DE CURSO OU CONCURSO - PESSOA FÍSICA</t>
  </si>
  <si>
    <t>SERVIÇOS DE TREINAMENTO, CAPACITAÇÃO E APERFEIÇOAMENTO DE PESSOAL</t>
  </si>
  <si>
    <t>FORNECIMENTO DE ALIMENTAÇÃO</t>
  </si>
  <si>
    <t>CURSOS, EXPOSIÇÕES, CONGRESSOS E CONFERÊNCIAS</t>
  </si>
  <si>
    <t>CURSOS DE FORMAÇÃO, CAPACITAÇÃO E PÓS-GRADUAÇÃO PARA SERVIDORES</t>
  </si>
  <si>
    <t>SERVIÇOS DE AGENCIAMENTO DE VIAGENS</t>
  </si>
  <si>
    <t>CURSOS DE FORMAÇÃO E CAPACITAÇÃO PROMOVIDOS PELO ESTADO</t>
  </si>
  <si>
    <t>EVENTOS DE COMUNICAÇÃO INSTITUCIONAL</t>
  </si>
  <si>
    <t>DESPESAS DE EXERCÍCIOS ANTERIORES - OUTRAS DESPESAS</t>
  </si>
  <si>
    <t>PROCESSAMENTO JUDICIÁRIO</t>
  </si>
  <si>
    <t>DIÁRIAS - MILITAR</t>
  </si>
  <si>
    <t>ARTIGOS PARA CONFECÇÃO E VESTUÁRIO</t>
  </si>
  <si>
    <t>UTENSÍLIOS PARA COPA, REFEITÓRIO E COZINHA</t>
  </si>
  <si>
    <t>MATERIAL PARA ESCRITÓRIO</t>
  </si>
  <si>
    <t>MATERIAL DE ENSINO</t>
  </si>
  <si>
    <t>PRODUTOS ALIMENTÍCIOS</t>
  </si>
  <si>
    <t>MATERIAL MÉDICO E HOSPITALAR</t>
  </si>
  <si>
    <t>MATERIAL ODONTOLÓGICO</t>
  </si>
  <si>
    <t>MEDICAMENTOS</t>
  </si>
  <si>
    <t>MATERIAIS DE LABORATÓRIO E PRODUTOS QUÍMICOS EM GERAL</t>
  </si>
  <si>
    <t>MATERIAL RADIOLÓGICO</t>
  </si>
  <si>
    <t>MATERIAL FOTOGRÁFICO, CINEMATOGRÁFICO E DE COMUNICAÇÃO</t>
  </si>
  <si>
    <t>ARTIGOS PARA LIMPEZA E HIGIENE</t>
  </si>
  <si>
    <t>MATERIAL PARA MANUTENÇÃO DE VEÍCULOS AUTOMOTORES</t>
  </si>
  <si>
    <t>COMBUSTÍVEIS E LUBRIFICANTES PARA VEÍCULOS AUTOMOTORES</t>
  </si>
  <si>
    <t>SEMENTES, MUDAS DE PLANTAS E INSUMOS</t>
  </si>
  <si>
    <t>MATERIAIS PARA ACONDICIONAMENTO E EMBALAGEM</t>
  </si>
  <si>
    <t>LIVROS TÉCNICOS</t>
  </si>
  <si>
    <t>MATERIAL CÍVICO E EDUCATIVO</t>
  </si>
  <si>
    <t>MATERIAL BIBLIOGRÁFICO PARA BIBLIOTECAS PÚBLICAS</t>
  </si>
  <si>
    <t>MATERIAL DE CAMA, MESA E BANHO</t>
  </si>
  <si>
    <t>OUTROS MATERIAIS</t>
  </si>
  <si>
    <t>PRÊMIOS, DIPLOMAS, CONDECORAÇÕES E MEDALHAS</t>
  </si>
  <si>
    <t>MATERIAL DE DISTRIBUIÇÃO GRATUITA</t>
  </si>
  <si>
    <t>PASSAGENS - PESSOA JURÍDICA</t>
  </si>
  <si>
    <t>SERVIÇOS DE TRANSPORTE DE PASSAGEIROS, FRETAMENTO E LOCAÇÃO - PESSOA JURÍDICA</t>
  </si>
  <si>
    <t>SERVICOS DE CONSULTORIA - PESSOA FÍSICA</t>
  </si>
  <si>
    <t>ESTAGIÁRIOS</t>
  </si>
  <si>
    <t>MÉDICOS</t>
  </si>
  <si>
    <t>EVENTUAL DE GABINETE</t>
  </si>
  <si>
    <t>DESPESAS MIÚDAS DE PRONTO PAGAMENTO</t>
  </si>
  <si>
    <t>PESSOAL DE ENFERMAGEM</t>
  </si>
  <si>
    <t>MONITORES, FISCAIS E EXAMINADORES</t>
  </si>
  <si>
    <t>CONFERÊNCIAS E EXPOSIÇÕES</t>
  </si>
  <si>
    <t>SERVIÇOS TÉCNICOS JUDICIAIS - HONORÁRIOS PERICIAIS - JUSTIÇA GRATUITA</t>
  </si>
  <si>
    <t>JUÍZES LEIGOS</t>
  </si>
  <si>
    <t>OUTRAS DESPESAS PAGAS A PESSOAS FISICAS</t>
  </si>
  <si>
    <t>LOCAÇÃO DE SERVIÇOS DE CONSERVAÇÃO E LIMPEZA</t>
  </si>
  <si>
    <t>LOCAÇÃO DE SERVIÇOS DE APOIO ADMINISTRATIVO</t>
  </si>
  <si>
    <t>LOCAÇÃO DE SERVIÇOS DE APOIO ADMINISTRATIVO REALIZADOS PELA MGS</t>
  </si>
  <si>
    <t>CONFECÇÃO EM GERAL</t>
  </si>
  <si>
    <t>TRANSPORTE E ACONDICIONAMENTO DE MATERIAIS E EQUIPAMENTOS</t>
  </si>
  <si>
    <t>PUBLICIDADE</t>
  </si>
  <si>
    <t>ASSINATURAS DE JORNAIS, REVISTAS E PERIÓDICOS</t>
  </si>
  <si>
    <t>SERVIÇO POSTAL-TELEGRÁFICO</t>
  </si>
  <si>
    <t>LOCAÇÃO DE TV POR ASSINATURA</t>
  </si>
  <si>
    <t>LOCAÇÃO DE VEÍCULOS</t>
  </si>
  <si>
    <t>REPAROS DE VEÍCULOS</t>
  </si>
  <si>
    <t>ENCARGOS FINANCEIROS</t>
  </si>
  <si>
    <t>SERVIÇOS DE IMPRESSÃO E ENCADERNAÇÃO</t>
  </si>
  <si>
    <t>SERVIÇOS DE PUBLICAÇÃO E DIVULGAÇÃO</t>
  </si>
  <si>
    <t>ANUIDADES, CERTIFICADOS E REGISTROS</t>
  </si>
  <si>
    <t>SERVIÇOS DE ADMINISTRAÇÃO E GERENCIAMENTO DE FROTA DE VEÍCULOS</t>
  </si>
  <si>
    <t>CONTRATAÇÃO DE ESTAGIÁRIOS</t>
  </si>
  <si>
    <t>SERVIÇOS DE ATENDIMENTO AO CIDADÃO</t>
  </si>
  <si>
    <t>SERVIÇOS DE CONSERVAÇÃO E LIMPEZA</t>
  </si>
  <si>
    <t>SERVIÇO DE REALIZAÇÃO DE CONCURSO PÚBLICO E PROCESSO SELETIVO SIMPLIFICADO</t>
  </si>
  <si>
    <t>SERVIÇOS TÉCNICOS JUDICIAIS - HONORÁRIOS JUSTIÇA GRATUITA</t>
  </si>
  <si>
    <t>DIREITOS AUTORAIS</t>
  </si>
  <si>
    <t>SERVIÇOS DE GERENCIAMENTO E FORNECIMENTO DE COMBUSTÍVEL</t>
  </si>
  <si>
    <t>SERVIÇOS DE SAÚDE PRESTADOS POR CONTRATO</t>
  </si>
  <si>
    <t>DESPESA DE TRANSPORTE DEVIDA A SERVIDORES DOS PODERES DO ESTADO</t>
  </si>
  <si>
    <t>AUXÍLIO TRANSPORTE PAGO A ESTAGIÁRIOS PECÚNIA</t>
  </si>
  <si>
    <t>INDENIZAÇÃO DE TRANSPORTE DEVIDA AO OFICIAL DE JUSTIÇA E OFICIAL DE CARTÓRIO</t>
  </si>
  <si>
    <t>MULTAS DE TRÂNSITO</t>
  </si>
  <si>
    <t>EQUIPAMENTOS HOSPITALARES, ODONTOLÓGICOS E DE LABORATÓRIO</t>
  </si>
  <si>
    <t>INSTRUMENTOS DE LABORATÓRIO, MÉDICOS E ODONTOLÓGICOS</t>
  </si>
  <si>
    <t>MOBILIÁRIO</t>
  </si>
  <si>
    <t>OBJETOS DE ARTE E ANTIGUIDADES</t>
  </si>
  <si>
    <t>VEÍCULOS</t>
  </si>
  <si>
    <t>COLEÇÕES E MATERIAIS BIBLIOGRÁFICOS</t>
  </si>
  <si>
    <t>INSTRUMENTOS MUSICAIS E ARTÍSTICOS</t>
  </si>
  <si>
    <t>APARELHOS E UTENSÍLIOS DOMÉSTICOS</t>
  </si>
  <si>
    <t>OUTROS MATERIAIS PERMANENTES</t>
  </si>
  <si>
    <t>AUXÍLIOS CONCEDIDOS A MAGISTRADOS E SERVIDORES</t>
  </si>
  <si>
    <t>AUXILIO-FUNERAL</t>
  </si>
  <si>
    <t>AUXILIO-CRECHE OU ASSISTENCIA PRE-ESCOLAR</t>
  </si>
  <si>
    <t>AUXILIO-ALIMENTACAO - PECUNIA</t>
  </si>
  <si>
    <t>INDENIZACAO DECORRENTE DE AUXILIO SAUDE</t>
  </si>
  <si>
    <t>TOTAL GERAL</t>
  </si>
  <si>
    <t>ÓRGÃO 01030 TRIBUNAL DE JUSTIÇA DO ESTADO DE MINAS GERAIS</t>
  </si>
  <si>
    <t>ESPECIFICAÇÃO</t>
  </si>
  <si>
    <t>UNIDADE ORÇAMENTÁRIA 04031 FUNDO ESPECIAL DO PODER JUDICIÁRIO DE MINAS GERAIS</t>
  </si>
  <si>
    <t>VALOR (R$)</t>
  </si>
  <si>
    <t>ANO : 2024</t>
  </si>
  <si>
    <t>EXECUÇÃO DE OBRAS POR CONTRATO DE BENS PATRIMONIÁVEIS (*)</t>
  </si>
  <si>
    <t>90 (*)</t>
  </si>
  <si>
    <t xml:space="preserve">(*) Emenda Parlamentar nº 686 traz como Modalidade 99, Elemento Despesa 99 - a Classificar modificados, a partir de março/2024, para aderência ao SIAFI/MG.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</si>
</sst>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[$-416]General"/>
    <numFmt numFmtId="165" formatCode="[$-416]#,##0"/>
    <numFmt numFmtId="166" formatCode="[$-416]0%"/>
    <numFmt numFmtId="167" formatCode="&quot;R$&quot;\ #,##0.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1"/>
      <family val="2"/>
    </font>
    <font>
      <sz val="11"/>
      <color rgb="FF000000"/>
      <name val="Calibri1"/>
    </font>
    <font>
      <b/>
      <sz val="20"/>
      <color rgb="FF000000"/>
      <name val="Calibri1"/>
    </font>
    <font>
      <sz val="12"/>
      <color rgb="FF000000"/>
      <name val="Calibri"/>
      <family val="2"/>
    </font>
    <font>
      <sz val="10"/>
      <color rgb="FF000000"/>
      <name val="Arial1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sz val="10"/>
      <color theme="0"/>
      <name val="Calibri"/>
      <family val="2"/>
      <scheme val="minor"/>
    </font>
    <font>
      <sz val="10"/>
      <color rgb="FF000000"/>
      <name val="Arial2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4" fontId="2" fillId="0" borderId="0"/>
    <xf numFmtId="166" fontId="2" fillId="0" borderId="0"/>
    <xf numFmtId="164" fontId="6" fillId="0" borderId="0"/>
    <xf numFmtId="43" fontId="2" fillId="0" borderId="0" applyFont="0" applyFill="0" applyBorder="0" applyAlignment="0" applyProtection="0"/>
    <xf numFmtId="164" fontId="13" fillId="0" borderId="0"/>
  </cellStyleXfs>
  <cellXfs count="93">
    <xf numFmtId="0" fontId="0" fillId="0" borderId="0" xfId="0"/>
    <xf numFmtId="164" fontId="2" fillId="2" borderId="0" xfId="2" applyFill="1" applyAlignment="1">
      <alignment vertical="center"/>
    </xf>
    <xf numFmtId="165" fontId="2" fillId="2" borderId="0" xfId="2" applyNumberFormat="1" applyFill="1" applyAlignment="1">
      <alignment vertical="center"/>
    </xf>
    <xf numFmtId="166" fontId="3" fillId="2" borderId="0" xfId="3" applyFont="1" applyFill="1" applyAlignment="1">
      <alignment horizontal="center" vertical="center"/>
    </xf>
    <xf numFmtId="166" fontId="3" fillId="2" borderId="0" xfId="3" applyFont="1" applyFill="1" applyAlignment="1">
      <alignment horizontal="right" vertical="center"/>
    </xf>
    <xf numFmtId="164" fontId="2" fillId="0" borderId="0" xfId="2" applyAlignment="1">
      <alignment vertical="center"/>
    </xf>
    <xf numFmtId="164" fontId="8" fillId="5" borderId="5" xfId="4" applyFont="1" applyFill="1" applyBorder="1" applyAlignment="1">
      <alignment horizontal="center" vertical="center"/>
    </xf>
    <xf numFmtId="164" fontId="9" fillId="4" borderId="5" xfId="4" applyFont="1" applyFill="1" applyBorder="1" applyAlignment="1">
      <alignment horizontal="center" vertical="center"/>
    </xf>
    <xf numFmtId="164" fontId="8" fillId="5" borderId="6" xfId="4" applyFont="1" applyFill="1" applyBorder="1" applyAlignment="1">
      <alignment horizontal="center" vertical="center"/>
    </xf>
    <xf numFmtId="3" fontId="11" fillId="5" borderId="7" xfId="4" applyNumberFormat="1" applyFont="1" applyFill="1" applyBorder="1" applyAlignment="1">
      <alignment horizontal="right" vertical="center" wrapText="1"/>
    </xf>
    <xf numFmtId="164" fontId="7" fillId="6" borderId="1" xfId="2" applyFont="1" applyFill="1" applyBorder="1" applyAlignment="1">
      <alignment horizontal="center" vertical="center"/>
    </xf>
    <xf numFmtId="164" fontId="7" fillId="6" borderId="8" xfId="4" applyFont="1" applyFill="1" applyBorder="1" applyAlignment="1">
      <alignment horizontal="center" vertical="center"/>
    </xf>
    <xf numFmtId="164" fontId="7" fillId="6" borderId="1" xfId="4" applyFont="1" applyFill="1" applyBorder="1" applyAlignment="1">
      <alignment horizontal="center" vertical="center"/>
    </xf>
    <xf numFmtId="164" fontId="7" fillId="6" borderId="9" xfId="2" applyFont="1" applyFill="1" applyBorder="1" applyAlignment="1">
      <alignment horizontal="left" vertical="center" wrapText="1"/>
    </xf>
    <xf numFmtId="3" fontId="5" fillId="0" borderId="1" xfId="2" applyNumberFormat="1" applyFont="1" applyBorder="1" applyAlignment="1">
      <alignment vertical="center"/>
    </xf>
    <xf numFmtId="3" fontId="5" fillId="0" borderId="1" xfId="3" applyNumberFormat="1" applyFont="1" applyBorder="1" applyAlignment="1">
      <alignment horizontal="right" vertical="center"/>
    </xf>
    <xf numFmtId="164" fontId="7" fillId="6" borderId="0" xfId="2" applyFont="1" applyFill="1" applyBorder="1" applyAlignment="1">
      <alignment horizontal="left" vertical="center" wrapText="1"/>
    </xf>
    <xf numFmtId="164" fontId="7" fillId="6" borderId="1" xfId="2" applyFont="1" applyFill="1" applyBorder="1" applyAlignment="1">
      <alignment horizontal="left" vertical="center" wrapText="1"/>
    </xf>
    <xf numFmtId="164" fontId="11" fillId="5" borderId="5" xfId="4" applyFont="1" applyFill="1" applyBorder="1" applyAlignment="1">
      <alignment horizontal="center" vertical="center"/>
    </xf>
    <xf numFmtId="164" fontId="10" fillId="4" borderId="5" xfId="4" applyFont="1" applyFill="1" applyBorder="1" applyAlignment="1">
      <alignment horizontal="center" vertical="center"/>
    </xf>
    <xf numFmtId="164" fontId="11" fillId="5" borderId="6" xfId="4" applyFont="1" applyFill="1" applyBorder="1" applyAlignment="1">
      <alignment horizontal="center" vertical="center"/>
    </xf>
    <xf numFmtId="164" fontId="7" fillId="6" borderId="8" xfId="2" applyFont="1" applyFill="1" applyBorder="1" applyAlignment="1">
      <alignment horizontal="left" vertical="center" wrapText="1"/>
    </xf>
    <xf numFmtId="164" fontId="7" fillId="3" borderId="1" xfId="2" applyFont="1" applyFill="1" applyBorder="1" applyAlignment="1">
      <alignment horizontal="left" vertical="center" wrapText="1"/>
    </xf>
    <xf numFmtId="3" fontId="5" fillId="2" borderId="1" xfId="3" applyNumberFormat="1" applyFont="1" applyFill="1" applyBorder="1" applyAlignment="1">
      <alignment horizontal="right" vertical="center"/>
    </xf>
    <xf numFmtId="164" fontId="7" fillId="6" borderId="1" xfId="6" applyFont="1" applyFill="1" applyBorder="1" applyAlignment="1">
      <alignment horizontal="left" vertical="center" wrapText="1"/>
    </xf>
    <xf numFmtId="164" fontId="7" fillId="0" borderId="1" xfId="4" applyFont="1" applyBorder="1" applyAlignment="1">
      <alignment horizontal="center" vertical="center"/>
    </xf>
    <xf numFmtId="164" fontId="14" fillId="2" borderId="9" xfId="4" applyFont="1" applyFill="1" applyBorder="1" applyAlignment="1">
      <alignment horizontal="center" vertical="center"/>
    </xf>
    <xf numFmtId="0" fontId="14" fillId="2" borderId="9" xfId="4" applyNumberFormat="1" applyFont="1" applyFill="1" applyBorder="1" applyAlignment="1">
      <alignment horizontal="center" vertical="center"/>
    </xf>
    <xf numFmtId="164" fontId="14" fillId="2" borderId="9" xfId="6" applyFont="1" applyFill="1" applyBorder="1" applyAlignment="1">
      <alignment horizontal="left" vertical="center" wrapText="1"/>
    </xf>
    <xf numFmtId="164" fontId="14" fillId="2" borderId="3" xfId="4" applyFont="1" applyFill="1" applyBorder="1" applyAlignment="1">
      <alignment horizontal="center" vertical="center"/>
    </xf>
    <xf numFmtId="0" fontId="14" fillId="2" borderId="3" xfId="4" applyNumberFormat="1" applyFont="1" applyFill="1" applyBorder="1" applyAlignment="1">
      <alignment horizontal="center" vertical="center"/>
    </xf>
    <xf numFmtId="164" fontId="14" fillId="2" borderId="3" xfId="6" applyFont="1" applyFill="1" applyBorder="1" applyAlignment="1">
      <alignment horizontal="left" vertical="center" wrapText="1"/>
    </xf>
    <xf numFmtId="3" fontId="5" fillId="0" borderId="2" xfId="3" applyNumberFormat="1" applyFont="1" applyBorder="1" applyAlignment="1">
      <alignment horizontal="right" vertical="center"/>
    </xf>
    <xf numFmtId="164" fontId="15" fillId="4" borderId="5" xfId="2" applyFont="1" applyFill="1" applyBorder="1" applyAlignment="1">
      <alignment vertical="center"/>
    </xf>
    <xf numFmtId="164" fontId="16" fillId="4" borderId="6" xfId="2" applyFont="1" applyFill="1" applyBorder="1" applyAlignment="1">
      <alignment horizontal="right" vertical="center"/>
    </xf>
    <xf numFmtId="165" fontId="17" fillId="4" borderId="6" xfId="2" applyNumberFormat="1" applyFont="1" applyFill="1" applyBorder="1" applyAlignment="1">
      <alignment vertical="center"/>
    </xf>
    <xf numFmtId="165" fontId="17" fillId="4" borderId="9" xfId="2" applyNumberFormat="1" applyFont="1" applyFill="1" applyBorder="1" applyAlignment="1">
      <alignment vertical="center"/>
    </xf>
    <xf numFmtId="166" fontId="3" fillId="0" borderId="0" xfId="3" applyFont="1" applyAlignment="1">
      <alignment horizontal="center" vertical="center"/>
    </xf>
    <xf numFmtId="166" fontId="3" fillId="0" borderId="0" xfId="3" applyFont="1" applyAlignment="1">
      <alignment horizontal="right" vertical="center"/>
    </xf>
    <xf numFmtId="9" fontId="2" fillId="0" borderId="0" xfId="1" applyNumberFormat="1" applyFont="1" applyAlignment="1">
      <alignment vertical="center"/>
    </xf>
    <xf numFmtId="165" fontId="2" fillId="0" borderId="0" xfId="2" applyNumberFormat="1" applyAlignment="1">
      <alignment vertical="center"/>
    </xf>
    <xf numFmtId="164" fontId="2" fillId="2" borderId="0" xfId="2" applyFill="1" applyBorder="1" applyAlignment="1">
      <alignment vertical="center"/>
    </xf>
    <xf numFmtId="164" fontId="9" fillId="4" borderId="9" xfId="4" applyFont="1" applyFill="1" applyBorder="1" applyAlignment="1">
      <alignment horizontal="center" vertical="center"/>
    </xf>
    <xf numFmtId="0" fontId="10" fillId="4" borderId="11" xfId="4" applyNumberFormat="1" applyFont="1" applyFill="1" applyBorder="1" applyAlignment="1">
      <alignment horizontal="center" vertical="center"/>
    </xf>
    <xf numFmtId="164" fontId="10" fillId="4" borderId="11" xfId="4" applyFont="1" applyFill="1" applyBorder="1" applyAlignment="1">
      <alignment horizontal="left" vertical="center"/>
    </xf>
    <xf numFmtId="164" fontId="8" fillId="5" borderId="12" xfId="4" applyFont="1" applyFill="1" applyBorder="1" applyAlignment="1">
      <alignment horizontal="center" vertical="center"/>
    </xf>
    <xf numFmtId="164" fontId="9" fillId="4" borderId="12" xfId="4" applyFont="1" applyFill="1" applyBorder="1" applyAlignment="1">
      <alignment horizontal="center" vertical="center"/>
    </xf>
    <xf numFmtId="164" fontId="8" fillId="5" borderId="13" xfId="4" applyFont="1" applyFill="1" applyBorder="1" applyAlignment="1">
      <alignment horizontal="center" vertical="center"/>
    </xf>
    <xf numFmtId="3" fontId="11" fillId="5" borderId="14" xfId="4" applyNumberFormat="1" applyFont="1" applyFill="1" applyBorder="1" applyAlignment="1">
      <alignment horizontal="right" vertical="center" wrapText="1"/>
    </xf>
    <xf numFmtId="164" fontId="9" fillId="4" borderId="9" xfId="4" applyFont="1" applyFill="1" applyBorder="1" applyAlignment="1">
      <alignment horizontal="centerContinuous" vertical="center"/>
    </xf>
    <xf numFmtId="164" fontId="8" fillId="5" borderId="16" xfId="4" applyFont="1" applyFill="1" applyBorder="1" applyAlignment="1">
      <alignment horizontal="centerContinuous" vertical="center"/>
    </xf>
    <xf numFmtId="164" fontId="4" fillId="4" borderId="17" xfId="2" applyFont="1" applyFill="1" applyBorder="1" applyAlignment="1">
      <alignment horizontal="centerContinuous" vertical="center"/>
    </xf>
    <xf numFmtId="164" fontId="5" fillId="5" borderId="17" xfId="2" applyFont="1" applyFill="1" applyBorder="1" applyAlignment="1">
      <alignment horizontal="centerContinuous" vertical="center" wrapText="1"/>
    </xf>
    <xf numFmtId="164" fontId="7" fillId="7" borderId="17" xfId="4" applyFont="1" applyFill="1" applyBorder="1" applyAlignment="1">
      <alignment horizontal="centerContinuous" vertical="center"/>
    </xf>
    <xf numFmtId="164" fontId="2" fillId="4" borderId="17" xfId="2" applyFill="1" applyBorder="1" applyAlignment="1">
      <alignment horizontal="centerContinuous" vertical="center"/>
    </xf>
    <xf numFmtId="164" fontId="2" fillId="4" borderId="18" xfId="2" applyFill="1" applyBorder="1" applyAlignment="1">
      <alignment horizontal="centerContinuous" vertical="center"/>
    </xf>
    <xf numFmtId="164" fontId="8" fillId="5" borderId="20" xfId="4" applyFont="1" applyFill="1" applyBorder="1" applyAlignment="1">
      <alignment horizontal="center" vertical="center"/>
    </xf>
    <xf numFmtId="165" fontId="8" fillId="5" borderId="20" xfId="4" applyNumberFormat="1" applyFont="1" applyFill="1" applyBorder="1" applyAlignment="1">
      <alignment horizontal="center" vertical="center" wrapText="1"/>
    </xf>
    <xf numFmtId="165" fontId="8" fillId="5" borderId="21" xfId="4" applyNumberFormat="1" applyFont="1" applyFill="1" applyBorder="1" applyAlignment="1">
      <alignment horizontal="center" vertical="center" wrapText="1"/>
    </xf>
    <xf numFmtId="164" fontId="9" fillId="4" borderId="4" xfId="4" applyFont="1" applyFill="1" applyBorder="1" applyAlignment="1">
      <alignment horizontal="center" vertical="center"/>
    </xf>
    <xf numFmtId="165" fontId="8" fillId="5" borderId="22" xfId="4" applyNumberFormat="1" applyFont="1" applyFill="1" applyBorder="1" applyAlignment="1">
      <alignment horizontal="centerContinuous" vertical="center" wrapText="1"/>
    </xf>
    <xf numFmtId="165" fontId="8" fillId="5" borderId="23" xfId="4" applyNumberFormat="1" applyFont="1" applyFill="1" applyBorder="1" applyAlignment="1">
      <alignment horizontal="center" vertical="center" wrapText="1"/>
    </xf>
    <xf numFmtId="164" fontId="9" fillId="4" borderId="3" xfId="4" applyFont="1" applyFill="1" applyBorder="1" applyAlignment="1">
      <alignment horizontal="centerContinuous" vertical="center"/>
    </xf>
    <xf numFmtId="164" fontId="4" fillId="4" borderId="5" xfId="2" applyFont="1" applyFill="1" applyBorder="1" applyAlignment="1">
      <alignment horizontal="centerContinuous" vertical="center"/>
    </xf>
    <xf numFmtId="164" fontId="5" fillId="5" borderId="5" xfId="2" applyFont="1" applyFill="1" applyBorder="1" applyAlignment="1">
      <alignment horizontal="centerContinuous" vertical="center" wrapText="1"/>
    </xf>
    <xf numFmtId="164" fontId="7" fillId="7" borderId="5" xfId="4" applyFont="1" applyFill="1" applyBorder="1" applyAlignment="1">
      <alignment horizontal="centerContinuous" vertical="center"/>
    </xf>
    <xf numFmtId="164" fontId="2" fillId="4" borderId="5" xfId="2" applyFill="1" applyBorder="1" applyAlignment="1">
      <alignment horizontal="centerContinuous" vertical="center"/>
    </xf>
    <xf numFmtId="164" fontId="7" fillId="3" borderId="1" xfId="4" applyFont="1" applyFill="1" applyBorder="1" applyAlignment="1">
      <alignment horizontal="center" vertical="center"/>
    </xf>
    <xf numFmtId="164" fontId="7" fillId="6" borderId="24" xfId="2" applyFont="1" applyFill="1" applyBorder="1" applyAlignment="1">
      <alignment horizontal="center" vertical="center"/>
    </xf>
    <xf numFmtId="164" fontId="7" fillId="6" borderId="24" xfId="4" applyFont="1" applyFill="1" applyBorder="1" applyAlignment="1">
      <alignment horizontal="center" vertical="center"/>
    </xf>
    <xf numFmtId="164" fontId="10" fillId="4" borderId="5" xfId="4" applyFont="1" applyFill="1" applyBorder="1" applyAlignment="1">
      <alignment horizontal="left" vertical="center"/>
    </xf>
    <xf numFmtId="164" fontId="7" fillId="6" borderId="25" xfId="4" applyFont="1" applyFill="1" applyBorder="1" applyAlignment="1">
      <alignment horizontal="center" vertical="center"/>
    </xf>
    <xf numFmtId="164" fontId="14" fillId="2" borderId="6" xfId="4" applyFont="1" applyFill="1" applyBorder="1" applyAlignment="1">
      <alignment horizontal="center" vertical="center"/>
    </xf>
    <xf numFmtId="164" fontId="14" fillId="2" borderId="18" xfId="4" applyFont="1" applyFill="1" applyBorder="1" applyAlignment="1">
      <alignment horizontal="center" vertical="center"/>
    </xf>
    <xf numFmtId="0" fontId="10" fillId="4" borderId="9" xfId="4" applyNumberFormat="1" applyFont="1" applyFill="1" applyBorder="1" applyAlignment="1">
      <alignment horizontal="center" vertical="center"/>
    </xf>
    <xf numFmtId="164" fontId="15" fillId="4" borderId="9" xfId="2" applyFont="1" applyFill="1" applyBorder="1" applyAlignment="1">
      <alignment vertical="center"/>
    </xf>
    <xf numFmtId="164" fontId="12" fillId="2" borderId="3" xfId="2" applyFont="1" applyFill="1" applyBorder="1" applyAlignment="1">
      <alignment horizontal="center" vertical="center"/>
    </xf>
    <xf numFmtId="164" fontId="12" fillId="2" borderId="26" xfId="2" applyFont="1" applyFill="1" applyBorder="1" applyAlignment="1">
      <alignment horizontal="center" vertical="center"/>
    </xf>
    <xf numFmtId="167" fontId="2" fillId="0" borderId="0" xfId="2" applyNumberFormat="1" applyAlignment="1">
      <alignment vertical="center"/>
    </xf>
    <xf numFmtId="2" fontId="2" fillId="0" borderId="0" xfId="2" applyNumberFormat="1" applyAlignment="1">
      <alignment vertical="center"/>
    </xf>
    <xf numFmtId="10" fontId="2" fillId="0" borderId="0" xfId="2" applyNumberFormat="1" applyAlignment="1">
      <alignment vertical="center"/>
    </xf>
    <xf numFmtId="164" fontId="7" fillId="0" borderId="24" xfId="4" applyFont="1" applyFill="1" applyBorder="1" applyAlignment="1">
      <alignment horizontal="center" vertical="center"/>
    </xf>
    <xf numFmtId="164" fontId="7" fillId="0" borderId="1" xfId="4" applyFont="1" applyFill="1" applyBorder="1" applyAlignment="1">
      <alignment horizontal="center" vertical="center"/>
    </xf>
    <xf numFmtId="164" fontId="7" fillId="0" borderId="8" xfId="4" applyFont="1" applyFill="1" applyBorder="1" applyAlignment="1">
      <alignment horizontal="center" vertical="center"/>
    </xf>
    <xf numFmtId="164" fontId="7" fillId="0" borderId="1" xfId="2" applyFont="1" applyFill="1" applyBorder="1" applyAlignment="1">
      <alignment horizontal="left" vertical="center" wrapText="1"/>
    </xf>
    <xf numFmtId="3" fontId="5" fillId="0" borderId="1" xfId="2" applyNumberFormat="1" applyFont="1" applyFill="1" applyBorder="1" applyAlignment="1">
      <alignment vertical="center"/>
    </xf>
    <xf numFmtId="3" fontId="5" fillId="0" borderId="1" xfId="3" applyNumberFormat="1" applyFont="1" applyFill="1" applyBorder="1" applyAlignment="1">
      <alignment horizontal="right" vertical="center"/>
    </xf>
    <xf numFmtId="164" fontId="8" fillId="5" borderId="15" xfId="4" applyFont="1" applyFill="1" applyBorder="1" applyAlignment="1">
      <alignment horizontal="center" vertical="center"/>
    </xf>
    <xf numFmtId="164" fontId="8" fillId="5" borderId="19" xfId="4" applyFont="1" applyFill="1" applyBorder="1" applyAlignment="1">
      <alignment horizontal="center" vertical="center"/>
    </xf>
    <xf numFmtId="164" fontId="8" fillId="5" borderId="3" xfId="4" applyFont="1" applyFill="1" applyBorder="1" applyAlignment="1">
      <alignment horizontal="center" vertical="center"/>
    </xf>
    <xf numFmtId="164" fontId="8" fillId="5" borderId="10" xfId="4" applyFont="1" applyFill="1" applyBorder="1" applyAlignment="1">
      <alignment horizontal="center" vertical="center"/>
    </xf>
    <xf numFmtId="164" fontId="15" fillId="4" borderId="4" xfId="2" applyFont="1" applyFill="1" applyBorder="1" applyAlignment="1">
      <alignment horizontal="center" vertical="center"/>
    </xf>
    <xf numFmtId="164" fontId="15" fillId="4" borderId="6" xfId="2" applyFont="1" applyFill="1" applyBorder="1" applyAlignment="1">
      <alignment horizontal="center" vertical="center"/>
    </xf>
  </cellXfs>
  <cellStyles count="7">
    <cellStyle name="Excel Built-in Percent" xfId="3"/>
    <cellStyle name="Normal" xfId="0" builtinId="0"/>
    <cellStyle name="Normal 2" xfId="2"/>
    <cellStyle name="Normal 2 2" xfId="4"/>
    <cellStyle name="Normal 2 3" xfId="6"/>
    <cellStyle name="Porcentagem" xfId="1" builtinId="5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4"/>
  <sheetViews>
    <sheetView tabSelected="1" topLeftCell="A193" zoomScaleNormal="100" workbookViewId="0">
      <selection activeCell="E210" sqref="E210"/>
    </sheetView>
  </sheetViews>
  <sheetFormatPr defaultRowHeight="20.100000000000001" customHeight="1"/>
  <cols>
    <col min="1" max="1" width="8.85546875" style="5" customWidth="1"/>
    <col min="2" max="9" width="6.7109375" style="5" customWidth="1"/>
    <col min="10" max="10" width="47.85546875" style="5" customWidth="1"/>
    <col min="11" max="11" width="16.7109375" style="40" customWidth="1"/>
    <col min="12" max="12" width="16.7109375" style="37" customWidth="1"/>
    <col min="13" max="13" width="16.7109375" style="38" customWidth="1"/>
    <col min="14" max="14" width="6.7109375" style="1" customWidth="1"/>
    <col min="15" max="15" width="20.5703125" style="5" customWidth="1"/>
    <col min="16" max="16" width="15" style="5" bestFit="1" customWidth="1"/>
    <col min="17" max="1019" width="9.7109375" style="5" customWidth="1"/>
    <col min="1020" max="16384" width="9.140625" style="5"/>
  </cols>
  <sheetData>
    <row r="1" spans="1:13" ht="20.100000000000001" customHeight="1">
      <c r="A1" s="41"/>
      <c r="B1" s="41"/>
      <c r="C1" s="41"/>
      <c r="D1" s="41"/>
      <c r="E1" s="1"/>
      <c r="F1" s="1"/>
      <c r="G1" s="1"/>
      <c r="H1" s="1"/>
      <c r="I1" s="1"/>
      <c r="J1" s="1"/>
      <c r="K1" s="2"/>
      <c r="L1" s="3"/>
      <c r="M1" s="4"/>
    </row>
    <row r="2" spans="1:13" ht="20.100000000000001" customHeight="1">
      <c r="A2" s="62" t="s">
        <v>163</v>
      </c>
      <c r="B2" s="51"/>
      <c r="C2" s="51"/>
      <c r="D2" s="51"/>
      <c r="E2" s="52"/>
      <c r="F2" s="52"/>
      <c r="G2" s="52"/>
      <c r="H2" s="53"/>
      <c r="I2" s="53"/>
      <c r="J2" s="52"/>
      <c r="K2" s="54"/>
      <c r="L2" s="54"/>
      <c r="M2" s="55"/>
    </row>
    <row r="3" spans="1:13" ht="20.100000000000001" customHeight="1">
      <c r="A3" s="49" t="s">
        <v>165</v>
      </c>
      <c r="B3" s="63"/>
      <c r="C3" s="63"/>
      <c r="D3" s="63"/>
      <c r="E3" s="64"/>
      <c r="F3" s="64"/>
      <c r="G3" s="64"/>
      <c r="H3" s="65"/>
      <c r="I3" s="65"/>
      <c r="J3" s="64"/>
      <c r="K3" s="66"/>
      <c r="L3" s="91" t="s">
        <v>167</v>
      </c>
      <c r="M3" s="92"/>
    </row>
    <row r="4" spans="1:13" ht="20.100000000000001" customHeight="1">
      <c r="A4" s="87" t="s">
        <v>0</v>
      </c>
      <c r="B4" s="50" t="s">
        <v>164</v>
      </c>
      <c r="C4" s="51"/>
      <c r="D4" s="51"/>
      <c r="E4" s="52"/>
      <c r="F4" s="52"/>
      <c r="G4" s="52"/>
      <c r="H4" s="53"/>
      <c r="I4" s="53"/>
      <c r="J4" s="89" t="s">
        <v>9</v>
      </c>
      <c r="K4" s="60" t="s">
        <v>166</v>
      </c>
      <c r="L4" s="54"/>
      <c r="M4" s="55"/>
    </row>
    <row r="5" spans="1:13" ht="20.100000000000001" customHeight="1">
      <c r="A5" s="88"/>
      <c r="B5" s="56" t="s">
        <v>1</v>
      </c>
      <c r="C5" s="56" t="s">
        <v>2</v>
      </c>
      <c r="D5" s="56" t="s">
        <v>3</v>
      </c>
      <c r="E5" s="56" t="s">
        <v>4</v>
      </c>
      <c r="F5" s="56" t="s">
        <v>5</v>
      </c>
      <c r="G5" s="42" t="s">
        <v>6</v>
      </c>
      <c r="H5" s="42" t="s">
        <v>7</v>
      </c>
      <c r="I5" s="59" t="s">
        <v>8</v>
      </c>
      <c r="J5" s="90"/>
      <c r="K5" s="61" t="s">
        <v>10</v>
      </c>
      <c r="L5" s="57" t="s">
        <v>11</v>
      </c>
      <c r="M5" s="58" t="s">
        <v>12</v>
      </c>
    </row>
    <row r="6" spans="1:13" ht="20.100000000000001" customHeight="1">
      <c r="A6" s="43">
        <v>2025</v>
      </c>
      <c r="B6" s="44" t="s">
        <v>13</v>
      </c>
      <c r="C6" s="45"/>
      <c r="D6" s="45"/>
      <c r="E6" s="45"/>
      <c r="F6" s="45"/>
      <c r="G6" s="46"/>
      <c r="H6" s="46"/>
      <c r="I6" s="46"/>
      <c r="J6" s="47"/>
      <c r="K6" s="48">
        <f>SUM(K7:K15)</f>
        <v>121748817</v>
      </c>
      <c r="L6" s="48">
        <f>SUM(L7:L15)</f>
        <v>184215913</v>
      </c>
      <c r="M6" s="48">
        <f>SUM(M7:M15)</f>
        <v>305964730</v>
      </c>
    </row>
    <row r="7" spans="1:13" ht="20.100000000000001" customHeight="1">
      <c r="A7" s="76">
        <v>2025</v>
      </c>
      <c r="B7" s="68">
        <v>3</v>
      </c>
      <c r="C7" s="10">
        <v>3</v>
      </c>
      <c r="D7" s="10">
        <v>90</v>
      </c>
      <c r="E7" s="10">
        <v>14</v>
      </c>
      <c r="F7" s="10">
        <v>1</v>
      </c>
      <c r="G7" s="11">
        <v>0</v>
      </c>
      <c r="H7" s="12">
        <v>77</v>
      </c>
      <c r="I7" s="12">
        <v>1</v>
      </c>
      <c r="J7" s="13" t="s">
        <v>14</v>
      </c>
      <c r="K7" s="14">
        <v>0</v>
      </c>
      <c r="L7" s="14">
        <v>44268</v>
      </c>
      <c r="M7" s="15">
        <f t="shared" ref="M7:M15" si="0">K7+L7</f>
        <v>44268</v>
      </c>
    </row>
    <row r="8" spans="1:13" ht="20.100000000000001" customHeight="1">
      <c r="A8" s="77">
        <v>2025</v>
      </c>
      <c r="B8" s="68">
        <v>3</v>
      </c>
      <c r="C8" s="10">
        <v>3</v>
      </c>
      <c r="D8" s="10">
        <v>90</v>
      </c>
      <c r="E8" s="10">
        <v>30</v>
      </c>
      <c r="F8" s="10">
        <v>16</v>
      </c>
      <c r="G8" s="11">
        <v>0</v>
      </c>
      <c r="H8" s="12">
        <v>77</v>
      </c>
      <c r="I8" s="12">
        <v>1</v>
      </c>
      <c r="J8" s="16" t="s">
        <v>15</v>
      </c>
      <c r="K8" s="14">
        <v>68000</v>
      </c>
      <c r="L8" s="14">
        <v>17000</v>
      </c>
      <c r="M8" s="15">
        <f t="shared" si="0"/>
        <v>85000</v>
      </c>
    </row>
    <row r="9" spans="1:13" ht="20.100000000000001" customHeight="1">
      <c r="A9" s="77">
        <v>2025</v>
      </c>
      <c r="B9" s="68">
        <v>3</v>
      </c>
      <c r="C9" s="10">
        <v>3</v>
      </c>
      <c r="D9" s="10">
        <v>90</v>
      </c>
      <c r="E9" s="10">
        <v>40</v>
      </c>
      <c r="F9" s="10">
        <v>2</v>
      </c>
      <c r="G9" s="11">
        <v>0</v>
      </c>
      <c r="H9" s="12">
        <v>77</v>
      </c>
      <c r="I9" s="12">
        <v>1</v>
      </c>
      <c r="J9" s="17" t="s">
        <v>16</v>
      </c>
      <c r="K9" s="14">
        <v>45583089</v>
      </c>
      <c r="L9" s="14">
        <v>123384282</v>
      </c>
      <c r="M9" s="15">
        <f t="shared" si="0"/>
        <v>168967371</v>
      </c>
    </row>
    <row r="10" spans="1:13" ht="20.100000000000001" customHeight="1">
      <c r="A10" s="77">
        <v>2025</v>
      </c>
      <c r="B10" s="69">
        <v>3</v>
      </c>
      <c r="C10" s="12">
        <v>3</v>
      </c>
      <c r="D10" s="12">
        <v>90</v>
      </c>
      <c r="E10" s="10">
        <v>40</v>
      </c>
      <c r="F10" s="10">
        <v>3</v>
      </c>
      <c r="G10" s="11">
        <v>0</v>
      </c>
      <c r="H10" s="12">
        <v>77</v>
      </c>
      <c r="I10" s="12">
        <v>1</v>
      </c>
      <c r="J10" s="17" t="s">
        <v>17</v>
      </c>
      <c r="K10" s="14">
        <v>292875</v>
      </c>
      <c r="L10" s="14">
        <v>429946</v>
      </c>
      <c r="M10" s="15">
        <f t="shared" si="0"/>
        <v>722821</v>
      </c>
    </row>
    <row r="11" spans="1:13" ht="20.100000000000001" customHeight="1">
      <c r="A11" s="77">
        <v>2025</v>
      </c>
      <c r="B11" s="69">
        <v>3</v>
      </c>
      <c r="C11" s="12">
        <v>3</v>
      </c>
      <c r="D11" s="12">
        <v>90</v>
      </c>
      <c r="E11" s="10">
        <v>40</v>
      </c>
      <c r="F11" s="10">
        <v>4</v>
      </c>
      <c r="G11" s="11">
        <v>0</v>
      </c>
      <c r="H11" s="12">
        <v>77</v>
      </c>
      <c r="I11" s="12">
        <v>1</v>
      </c>
      <c r="J11" s="17" t="s">
        <v>18</v>
      </c>
      <c r="K11" s="14">
        <v>14739678</v>
      </c>
      <c r="L11" s="14">
        <v>3552680</v>
      </c>
      <c r="M11" s="15">
        <f t="shared" si="0"/>
        <v>18292358</v>
      </c>
    </row>
    <row r="12" spans="1:13" ht="20.100000000000001" customHeight="1">
      <c r="A12" s="77">
        <v>2025</v>
      </c>
      <c r="B12" s="68">
        <v>4</v>
      </c>
      <c r="C12" s="10">
        <v>4</v>
      </c>
      <c r="D12" s="10">
        <v>90</v>
      </c>
      <c r="E12" s="10">
        <v>40</v>
      </c>
      <c r="F12" s="10">
        <v>2</v>
      </c>
      <c r="G12" s="11">
        <v>0</v>
      </c>
      <c r="H12" s="12">
        <v>77</v>
      </c>
      <c r="I12" s="12">
        <v>1</v>
      </c>
      <c r="J12" s="17" t="s">
        <v>19</v>
      </c>
      <c r="K12" s="14">
        <v>1368583</v>
      </c>
      <c r="L12" s="14">
        <v>3426261</v>
      </c>
      <c r="M12" s="15">
        <f t="shared" si="0"/>
        <v>4794844</v>
      </c>
    </row>
    <row r="13" spans="1:13" ht="20.100000000000001" customHeight="1">
      <c r="A13" s="77">
        <v>2025</v>
      </c>
      <c r="B13" s="68">
        <v>4</v>
      </c>
      <c r="C13" s="10">
        <v>4</v>
      </c>
      <c r="D13" s="10">
        <v>90</v>
      </c>
      <c r="E13" s="10">
        <v>40</v>
      </c>
      <c r="F13" s="10">
        <v>6</v>
      </c>
      <c r="G13" s="11">
        <v>0</v>
      </c>
      <c r="H13" s="12">
        <v>77</v>
      </c>
      <c r="I13" s="12">
        <v>1</v>
      </c>
      <c r="J13" s="17" t="s">
        <v>20</v>
      </c>
      <c r="K13" s="14">
        <v>3103808</v>
      </c>
      <c r="L13" s="14">
        <v>35659957</v>
      </c>
      <c r="M13" s="15">
        <f t="shared" si="0"/>
        <v>38763765</v>
      </c>
    </row>
    <row r="14" spans="1:13" ht="20.100000000000001" customHeight="1">
      <c r="A14" s="77">
        <v>2025</v>
      </c>
      <c r="B14" s="68">
        <v>4</v>
      </c>
      <c r="C14" s="10">
        <v>4</v>
      </c>
      <c r="D14" s="10">
        <v>90</v>
      </c>
      <c r="E14" s="10">
        <v>40</v>
      </c>
      <c r="F14" s="10">
        <v>7</v>
      </c>
      <c r="G14" s="11">
        <v>0</v>
      </c>
      <c r="H14" s="12">
        <v>77</v>
      </c>
      <c r="I14" s="12">
        <v>1</v>
      </c>
      <c r="J14" s="17" t="s">
        <v>21</v>
      </c>
      <c r="K14" s="14">
        <v>0</v>
      </c>
      <c r="L14" s="14">
        <v>245824</v>
      </c>
      <c r="M14" s="15">
        <f t="shared" si="0"/>
        <v>245824</v>
      </c>
    </row>
    <row r="15" spans="1:13" ht="20.100000000000001" customHeight="1">
      <c r="A15" s="77">
        <v>2025</v>
      </c>
      <c r="B15" s="68">
        <v>4</v>
      </c>
      <c r="C15" s="10">
        <v>4</v>
      </c>
      <c r="D15" s="10">
        <v>90</v>
      </c>
      <c r="E15" s="10">
        <v>52</v>
      </c>
      <c r="F15" s="10">
        <v>7</v>
      </c>
      <c r="G15" s="11">
        <v>0</v>
      </c>
      <c r="H15" s="12">
        <v>77</v>
      </c>
      <c r="I15" s="12">
        <v>1</v>
      </c>
      <c r="J15" s="17" t="s">
        <v>22</v>
      </c>
      <c r="K15" s="14">
        <v>56592784</v>
      </c>
      <c r="L15" s="14">
        <v>17455695</v>
      </c>
      <c r="M15" s="15">
        <f t="shared" si="0"/>
        <v>74048479</v>
      </c>
    </row>
    <row r="16" spans="1:13" ht="20.100000000000001" customHeight="1">
      <c r="A16" s="74">
        <v>2091</v>
      </c>
      <c r="B16" s="70" t="s">
        <v>23</v>
      </c>
      <c r="C16" s="18"/>
      <c r="D16" s="18"/>
      <c r="E16" s="18"/>
      <c r="F16" s="18"/>
      <c r="G16" s="19"/>
      <c r="H16" s="19"/>
      <c r="I16" s="19"/>
      <c r="J16" s="20"/>
      <c r="K16" s="9">
        <f>SUM(K17:K72)</f>
        <v>460165000</v>
      </c>
      <c r="L16" s="9">
        <f>SUM(L17:L72)</f>
        <v>91642453</v>
      </c>
      <c r="M16" s="9">
        <f>SUM(M17:M72)</f>
        <v>551807453</v>
      </c>
    </row>
    <row r="17" spans="1:13" ht="20.100000000000001" customHeight="1">
      <c r="A17" s="77">
        <v>2091</v>
      </c>
      <c r="B17" s="71">
        <v>3</v>
      </c>
      <c r="C17" s="11">
        <v>3</v>
      </c>
      <c r="D17" s="11">
        <v>90</v>
      </c>
      <c r="E17" s="11">
        <v>14</v>
      </c>
      <c r="F17" s="11">
        <v>1</v>
      </c>
      <c r="G17" s="11">
        <v>0</v>
      </c>
      <c r="H17" s="11">
        <v>77</v>
      </c>
      <c r="I17" s="11">
        <v>1</v>
      </c>
      <c r="J17" s="21" t="s">
        <v>14</v>
      </c>
      <c r="K17" s="14">
        <v>0</v>
      </c>
      <c r="L17" s="14">
        <v>579962</v>
      </c>
      <c r="M17" s="15">
        <f>K17+L17</f>
        <v>579962</v>
      </c>
    </row>
    <row r="18" spans="1:13" ht="20.100000000000001" customHeight="1">
      <c r="A18" s="77">
        <v>2091</v>
      </c>
      <c r="B18" s="69">
        <v>3</v>
      </c>
      <c r="C18" s="12">
        <v>3</v>
      </c>
      <c r="D18" s="12">
        <v>90</v>
      </c>
      <c r="E18" s="12">
        <v>30</v>
      </c>
      <c r="F18" s="12">
        <v>4</v>
      </c>
      <c r="G18" s="11">
        <v>0</v>
      </c>
      <c r="H18" s="11">
        <v>77</v>
      </c>
      <c r="I18" s="11">
        <v>1</v>
      </c>
      <c r="J18" s="21" t="s">
        <v>24</v>
      </c>
      <c r="K18" s="14">
        <v>10000</v>
      </c>
      <c r="L18" s="14">
        <v>0</v>
      </c>
      <c r="M18" s="15">
        <f>K18+L18</f>
        <v>10000</v>
      </c>
    </row>
    <row r="19" spans="1:13" ht="25.5" customHeight="1">
      <c r="A19" s="77">
        <v>2091</v>
      </c>
      <c r="B19" s="69">
        <v>3</v>
      </c>
      <c r="C19" s="12">
        <v>3</v>
      </c>
      <c r="D19" s="12">
        <v>90</v>
      </c>
      <c r="E19" s="12">
        <v>30</v>
      </c>
      <c r="F19" s="12">
        <v>19</v>
      </c>
      <c r="G19" s="11">
        <v>0</v>
      </c>
      <c r="H19" s="11">
        <v>77</v>
      </c>
      <c r="I19" s="11">
        <v>1</v>
      </c>
      <c r="J19" s="17" t="s">
        <v>25</v>
      </c>
      <c r="K19" s="14">
        <v>293040</v>
      </c>
      <c r="L19" s="14">
        <v>372960</v>
      </c>
      <c r="M19" s="15">
        <f t="shared" ref="M19:M72" si="1">K19+L19</f>
        <v>666000</v>
      </c>
    </row>
    <row r="20" spans="1:13" ht="20.100000000000001" customHeight="1">
      <c r="A20" s="77">
        <v>2091</v>
      </c>
      <c r="B20" s="69">
        <v>3</v>
      </c>
      <c r="C20" s="12">
        <v>3</v>
      </c>
      <c r="D20" s="12">
        <v>90</v>
      </c>
      <c r="E20" s="12">
        <v>30</v>
      </c>
      <c r="F20" s="12">
        <v>20</v>
      </c>
      <c r="G20" s="11">
        <v>0</v>
      </c>
      <c r="H20" s="11">
        <v>77</v>
      </c>
      <c r="I20" s="11">
        <v>1</v>
      </c>
      <c r="J20" s="17" t="s">
        <v>26</v>
      </c>
      <c r="K20" s="14">
        <v>195000</v>
      </c>
      <c r="L20" s="14">
        <v>105000</v>
      </c>
      <c r="M20" s="15">
        <f t="shared" si="1"/>
        <v>300000</v>
      </c>
    </row>
    <row r="21" spans="1:13" ht="26.25" customHeight="1">
      <c r="A21" s="77">
        <v>2091</v>
      </c>
      <c r="B21" s="69">
        <v>3</v>
      </c>
      <c r="C21" s="12">
        <v>3</v>
      </c>
      <c r="D21" s="12">
        <v>90</v>
      </c>
      <c r="E21" s="12">
        <v>30</v>
      </c>
      <c r="F21" s="12">
        <v>21</v>
      </c>
      <c r="G21" s="11">
        <v>0</v>
      </c>
      <c r="H21" s="11">
        <v>77</v>
      </c>
      <c r="I21" s="11">
        <v>1</v>
      </c>
      <c r="J21" s="17" t="s">
        <v>27</v>
      </c>
      <c r="K21" s="14">
        <v>8800</v>
      </c>
      <c r="L21" s="14">
        <v>2200</v>
      </c>
      <c r="M21" s="15">
        <f t="shared" si="1"/>
        <v>11000</v>
      </c>
    </row>
    <row r="22" spans="1:13" ht="20.100000000000001" customHeight="1">
      <c r="A22" s="77">
        <v>2091</v>
      </c>
      <c r="B22" s="69">
        <v>3</v>
      </c>
      <c r="C22" s="12">
        <v>3</v>
      </c>
      <c r="D22" s="12">
        <v>90</v>
      </c>
      <c r="E22" s="12">
        <v>30</v>
      </c>
      <c r="F22" s="12">
        <v>22</v>
      </c>
      <c r="G22" s="11">
        <v>0</v>
      </c>
      <c r="H22" s="11">
        <v>77</v>
      </c>
      <c r="I22" s="11">
        <v>1</v>
      </c>
      <c r="J22" s="17" t="s">
        <v>28</v>
      </c>
      <c r="K22" s="14">
        <v>64000</v>
      </c>
      <c r="L22" s="14">
        <v>16000</v>
      </c>
      <c r="M22" s="15">
        <f t="shared" si="1"/>
        <v>80000</v>
      </c>
    </row>
    <row r="23" spans="1:13" ht="28.5" customHeight="1">
      <c r="A23" s="77">
        <v>2091</v>
      </c>
      <c r="B23" s="69">
        <v>3</v>
      </c>
      <c r="C23" s="12">
        <v>3</v>
      </c>
      <c r="D23" s="12">
        <v>90</v>
      </c>
      <c r="E23" s="12">
        <v>30</v>
      </c>
      <c r="F23" s="12">
        <v>24</v>
      </c>
      <c r="G23" s="11">
        <v>0</v>
      </c>
      <c r="H23" s="11">
        <v>77</v>
      </c>
      <c r="I23" s="11">
        <v>1</v>
      </c>
      <c r="J23" s="17" t="s">
        <v>29</v>
      </c>
      <c r="K23" s="14">
        <v>72000</v>
      </c>
      <c r="L23" s="14">
        <v>18000</v>
      </c>
      <c r="M23" s="15">
        <f t="shared" si="1"/>
        <v>90000</v>
      </c>
    </row>
    <row r="24" spans="1:13" ht="28.5" customHeight="1">
      <c r="A24" s="77">
        <v>2091</v>
      </c>
      <c r="B24" s="69">
        <v>3</v>
      </c>
      <c r="C24" s="12">
        <v>3</v>
      </c>
      <c r="D24" s="12">
        <v>90</v>
      </c>
      <c r="E24" s="12">
        <v>30</v>
      </c>
      <c r="F24" s="12">
        <v>25</v>
      </c>
      <c r="G24" s="11">
        <v>0</v>
      </c>
      <c r="H24" s="11">
        <v>77</v>
      </c>
      <c r="I24" s="11">
        <v>1</v>
      </c>
      <c r="J24" s="17" t="s">
        <v>30</v>
      </c>
      <c r="K24" s="14">
        <v>43432</v>
      </c>
      <c r="L24" s="14">
        <v>27768</v>
      </c>
      <c r="M24" s="15">
        <f t="shared" si="1"/>
        <v>71200</v>
      </c>
    </row>
    <row r="25" spans="1:13" ht="27.75" customHeight="1">
      <c r="A25" s="77">
        <v>2091</v>
      </c>
      <c r="B25" s="69">
        <v>3</v>
      </c>
      <c r="C25" s="12">
        <v>3</v>
      </c>
      <c r="D25" s="12">
        <v>90</v>
      </c>
      <c r="E25" s="12">
        <v>30</v>
      </c>
      <c r="F25" s="12">
        <v>27</v>
      </c>
      <c r="G25" s="11">
        <v>0</v>
      </c>
      <c r="H25" s="11">
        <v>77</v>
      </c>
      <c r="I25" s="11">
        <v>1</v>
      </c>
      <c r="J25" s="17" t="s">
        <v>31</v>
      </c>
      <c r="K25" s="14">
        <v>12000</v>
      </c>
      <c r="L25" s="14">
        <v>3000</v>
      </c>
      <c r="M25" s="15">
        <f t="shared" si="1"/>
        <v>15000</v>
      </c>
    </row>
    <row r="26" spans="1:13" ht="20.100000000000001" customHeight="1">
      <c r="A26" s="77">
        <v>2091</v>
      </c>
      <c r="B26" s="69">
        <v>3</v>
      </c>
      <c r="C26" s="12">
        <v>3</v>
      </c>
      <c r="D26" s="12">
        <v>90</v>
      </c>
      <c r="E26" s="12">
        <v>30</v>
      </c>
      <c r="F26" s="12">
        <v>41</v>
      </c>
      <c r="G26" s="11">
        <v>0</v>
      </c>
      <c r="H26" s="11">
        <v>77</v>
      </c>
      <c r="I26" s="11">
        <v>1</v>
      </c>
      <c r="J26" s="17" t="s">
        <v>32</v>
      </c>
      <c r="K26" s="14">
        <v>16000</v>
      </c>
      <c r="L26" s="14">
        <v>4000</v>
      </c>
      <c r="M26" s="15">
        <f t="shared" si="1"/>
        <v>20000</v>
      </c>
    </row>
    <row r="27" spans="1:13" ht="20.100000000000001" customHeight="1">
      <c r="A27" s="77">
        <v>2091</v>
      </c>
      <c r="B27" s="69">
        <v>3</v>
      </c>
      <c r="C27" s="12">
        <v>3</v>
      </c>
      <c r="D27" s="12">
        <v>90</v>
      </c>
      <c r="E27" s="12">
        <v>35</v>
      </c>
      <c r="F27" s="12">
        <v>2</v>
      </c>
      <c r="G27" s="11">
        <v>0</v>
      </c>
      <c r="H27" s="11">
        <v>77</v>
      </c>
      <c r="I27" s="11">
        <v>1</v>
      </c>
      <c r="J27" s="17" t="s">
        <v>33</v>
      </c>
      <c r="K27" s="14">
        <v>52800</v>
      </c>
      <c r="L27" s="14">
        <v>13200</v>
      </c>
      <c r="M27" s="15">
        <f t="shared" si="1"/>
        <v>66000</v>
      </c>
    </row>
    <row r="28" spans="1:13" ht="20.100000000000001" customHeight="1">
      <c r="A28" s="77">
        <v>2091</v>
      </c>
      <c r="B28" s="69">
        <v>3</v>
      </c>
      <c r="C28" s="12">
        <v>3</v>
      </c>
      <c r="D28" s="12">
        <v>90</v>
      </c>
      <c r="E28" s="12">
        <v>36</v>
      </c>
      <c r="F28" s="12">
        <v>11</v>
      </c>
      <c r="G28" s="11">
        <v>0</v>
      </c>
      <c r="H28" s="11">
        <v>77</v>
      </c>
      <c r="I28" s="11">
        <v>1</v>
      </c>
      <c r="J28" s="17" t="s">
        <v>34</v>
      </c>
      <c r="K28" s="14">
        <v>2875534</v>
      </c>
      <c r="L28" s="14">
        <v>88934</v>
      </c>
      <c r="M28" s="15">
        <f t="shared" si="1"/>
        <v>2964468</v>
      </c>
    </row>
    <row r="29" spans="1:13" ht="26.25" customHeight="1">
      <c r="A29" s="77">
        <v>2091</v>
      </c>
      <c r="B29" s="69">
        <v>3</v>
      </c>
      <c r="C29" s="12">
        <v>3</v>
      </c>
      <c r="D29" s="12">
        <v>90</v>
      </c>
      <c r="E29" s="12">
        <v>36</v>
      </c>
      <c r="F29" s="12">
        <v>17</v>
      </c>
      <c r="G29" s="11">
        <v>0</v>
      </c>
      <c r="H29" s="11">
        <v>77</v>
      </c>
      <c r="I29" s="11">
        <v>1</v>
      </c>
      <c r="J29" s="17" t="s">
        <v>35</v>
      </c>
      <c r="K29" s="14">
        <v>8000</v>
      </c>
      <c r="L29" s="14">
        <v>2000</v>
      </c>
      <c r="M29" s="15">
        <f t="shared" si="1"/>
        <v>10000</v>
      </c>
    </row>
    <row r="30" spans="1:13" ht="20.100000000000001" customHeight="1">
      <c r="A30" s="77">
        <v>2091</v>
      </c>
      <c r="B30" s="69">
        <v>3</v>
      </c>
      <c r="C30" s="12">
        <v>3</v>
      </c>
      <c r="D30" s="12">
        <v>90</v>
      </c>
      <c r="E30" s="12">
        <v>36</v>
      </c>
      <c r="F30" s="12">
        <v>18</v>
      </c>
      <c r="G30" s="11">
        <v>0</v>
      </c>
      <c r="H30" s="11">
        <v>77</v>
      </c>
      <c r="I30" s="11">
        <v>1</v>
      </c>
      <c r="J30" s="17" t="s">
        <v>36</v>
      </c>
      <c r="K30" s="14">
        <v>8000</v>
      </c>
      <c r="L30" s="14">
        <v>2000</v>
      </c>
      <c r="M30" s="15">
        <f t="shared" si="1"/>
        <v>10000</v>
      </c>
    </row>
    <row r="31" spans="1:13" ht="20.100000000000001" customHeight="1">
      <c r="A31" s="77">
        <v>2091</v>
      </c>
      <c r="B31" s="69">
        <v>3</v>
      </c>
      <c r="C31" s="12">
        <v>3</v>
      </c>
      <c r="D31" s="12">
        <v>90</v>
      </c>
      <c r="E31" s="12">
        <v>36</v>
      </c>
      <c r="F31" s="12">
        <v>28</v>
      </c>
      <c r="G31" s="11">
        <v>0</v>
      </c>
      <c r="H31" s="11">
        <v>77</v>
      </c>
      <c r="I31" s="11">
        <v>1</v>
      </c>
      <c r="J31" s="17" t="s">
        <v>37</v>
      </c>
      <c r="K31" s="14">
        <v>50000</v>
      </c>
      <c r="L31" s="14">
        <v>0</v>
      </c>
      <c r="M31" s="15">
        <f t="shared" si="1"/>
        <v>50000</v>
      </c>
    </row>
    <row r="32" spans="1:13" ht="20.100000000000001" customHeight="1">
      <c r="A32" s="77">
        <v>2091</v>
      </c>
      <c r="B32" s="69">
        <v>3</v>
      </c>
      <c r="C32" s="12">
        <v>3</v>
      </c>
      <c r="D32" s="12">
        <v>90</v>
      </c>
      <c r="E32" s="12">
        <v>39</v>
      </c>
      <c r="F32" s="12">
        <v>10</v>
      </c>
      <c r="G32" s="11">
        <v>0</v>
      </c>
      <c r="H32" s="11">
        <v>77</v>
      </c>
      <c r="I32" s="11">
        <v>1</v>
      </c>
      <c r="J32" s="17" t="s">
        <v>38</v>
      </c>
      <c r="K32" s="14">
        <v>409156</v>
      </c>
      <c r="L32" s="14">
        <v>72204</v>
      </c>
      <c r="M32" s="15">
        <f t="shared" si="1"/>
        <v>481360</v>
      </c>
    </row>
    <row r="33" spans="1:13" ht="20.100000000000001" customHeight="1">
      <c r="A33" s="77">
        <v>2091</v>
      </c>
      <c r="B33" s="69">
        <v>3</v>
      </c>
      <c r="C33" s="12">
        <v>3</v>
      </c>
      <c r="D33" s="12">
        <v>90</v>
      </c>
      <c r="E33" s="12">
        <v>39</v>
      </c>
      <c r="F33" s="12">
        <v>12</v>
      </c>
      <c r="G33" s="11">
        <v>0</v>
      </c>
      <c r="H33" s="11">
        <v>77</v>
      </c>
      <c r="I33" s="11">
        <v>1</v>
      </c>
      <c r="J33" s="17" t="s">
        <v>39</v>
      </c>
      <c r="K33" s="14">
        <v>6244896</v>
      </c>
      <c r="L33" s="14">
        <v>2676384</v>
      </c>
      <c r="M33" s="15">
        <f t="shared" si="1"/>
        <v>8921280</v>
      </c>
    </row>
    <row r="34" spans="1:13" ht="20.100000000000001" customHeight="1">
      <c r="A34" s="77">
        <v>2091</v>
      </c>
      <c r="B34" s="69">
        <v>3</v>
      </c>
      <c r="C34" s="12">
        <v>3</v>
      </c>
      <c r="D34" s="12">
        <v>90</v>
      </c>
      <c r="E34" s="12">
        <v>39</v>
      </c>
      <c r="F34" s="12">
        <v>13</v>
      </c>
      <c r="G34" s="11">
        <v>0</v>
      </c>
      <c r="H34" s="11">
        <v>77</v>
      </c>
      <c r="I34" s="11">
        <v>1</v>
      </c>
      <c r="J34" s="17" t="s">
        <v>40</v>
      </c>
      <c r="K34" s="14">
        <v>4522849</v>
      </c>
      <c r="L34" s="14">
        <v>1938364</v>
      </c>
      <c r="M34" s="15">
        <f t="shared" si="1"/>
        <v>6461213</v>
      </c>
    </row>
    <row r="35" spans="1:13" ht="20.100000000000001" customHeight="1">
      <c r="A35" s="77">
        <v>2091</v>
      </c>
      <c r="B35" s="69">
        <v>3</v>
      </c>
      <c r="C35" s="12">
        <v>3</v>
      </c>
      <c r="D35" s="12">
        <v>90</v>
      </c>
      <c r="E35" s="12">
        <v>39</v>
      </c>
      <c r="F35" s="12">
        <v>19</v>
      </c>
      <c r="G35" s="11">
        <v>0</v>
      </c>
      <c r="H35" s="11">
        <v>77</v>
      </c>
      <c r="I35" s="11">
        <v>1</v>
      </c>
      <c r="J35" s="17" t="s">
        <v>41</v>
      </c>
      <c r="K35" s="14">
        <v>14400</v>
      </c>
      <c r="L35" s="14">
        <v>3600</v>
      </c>
      <c r="M35" s="15">
        <f t="shared" si="1"/>
        <v>18000</v>
      </c>
    </row>
    <row r="36" spans="1:13" ht="20.100000000000001" customHeight="1">
      <c r="A36" s="77">
        <v>2091</v>
      </c>
      <c r="B36" s="69">
        <v>3</v>
      </c>
      <c r="C36" s="12">
        <v>3</v>
      </c>
      <c r="D36" s="12">
        <v>90</v>
      </c>
      <c r="E36" s="12">
        <v>39</v>
      </c>
      <c r="F36" s="12">
        <v>20</v>
      </c>
      <c r="G36" s="11">
        <v>0</v>
      </c>
      <c r="H36" s="11">
        <v>77</v>
      </c>
      <c r="I36" s="11">
        <v>1</v>
      </c>
      <c r="J36" s="17" t="s">
        <v>42</v>
      </c>
      <c r="K36" s="14">
        <v>14061519</v>
      </c>
      <c r="L36" s="14">
        <v>0</v>
      </c>
      <c r="M36" s="15">
        <f t="shared" si="1"/>
        <v>14061519</v>
      </c>
    </row>
    <row r="37" spans="1:13" ht="30" customHeight="1">
      <c r="A37" s="77">
        <v>2091</v>
      </c>
      <c r="B37" s="69">
        <v>3</v>
      </c>
      <c r="C37" s="12">
        <v>3</v>
      </c>
      <c r="D37" s="12">
        <v>90</v>
      </c>
      <c r="E37" s="12">
        <v>39</v>
      </c>
      <c r="F37" s="12">
        <v>21</v>
      </c>
      <c r="G37" s="11">
        <v>0</v>
      </c>
      <c r="H37" s="11">
        <v>77</v>
      </c>
      <c r="I37" s="11">
        <v>1</v>
      </c>
      <c r="J37" s="22" t="s">
        <v>43</v>
      </c>
      <c r="K37" s="14">
        <v>5215888</v>
      </c>
      <c r="L37" s="14">
        <v>993502</v>
      </c>
      <c r="M37" s="15">
        <f t="shared" si="1"/>
        <v>6209390</v>
      </c>
    </row>
    <row r="38" spans="1:13" ht="20.100000000000001" customHeight="1">
      <c r="A38" s="77">
        <v>2091</v>
      </c>
      <c r="B38" s="69">
        <v>3</v>
      </c>
      <c r="C38" s="12">
        <v>3</v>
      </c>
      <c r="D38" s="12">
        <v>90</v>
      </c>
      <c r="E38" s="12">
        <v>39</v>
      </c>
      <c r="F38" s="12">
        <v>22</v>
      </c>
      <c r="G38" s="11">
        <v>0</v>
      </c>
      <c r="H38" s="11">
        <v>77</v>
      </c>
      <c r="I38" s="11">
        <v>1</v>
      </c>
      <c r="J38" s="17" t="s">
        <v>36</v>
      </c>
      <c r="K38" s="14">
        <v>23645441</v>
      </c>
      <c r="L38" s="14">
        <v>5911360</v>
      </c>
      <c r="M38" s="15">
        <f t="shared" si="1"/>
        <v>29556801</v>
      </c>
    </row>
    <row r="39" spans="1:13" ht="20.100000000000001" customHeight="1">
      <c r="A39" s="77">
        <v>2091</v>
      </c>
      <c r="B39" s="69">
        <v>3</v>
      </c>
      <c r="C39" s="12">
        <v>3</v>
      </c>
      <c r="D39" s="12">
        <v>90</v>
      </c>
      <c r="E39" s="12">
        <v>39</v>
      </c>
      <c r="F39" s="12">
        <v>31</v>
      </c>
      <c r="G39" s="11">
        <v>0</v>
      </c>
      <c r="H39" s="11">
        <v>77</v>
      </c>
      <c r="I39" s="11">
        <v>1</v>
      </c>
      <c r="J39" s="17" t="s">
        <v>44</v>
      </c>
      <c r="K39" s="14">
        <v>0</v>
      </c>
      <c r="L39" s="14">
        <v>52801</v>
      </c>
      <c r="M39" s="15">
        <f t="shared" si="1"/>
        <v>52801</v>
      </c>
    </row>
    <row r="40" spans="1:13" ht="20.100000000000001" customHeight="1">
      <c r="A40" s="77">
        <v>2091</v>
      </c>
      <c r="B40" s="69">
        <v>3</v>
      </c>
      <c r="C40" s="12">
        <v>3</v>
      </c>
      <c r="D40" s="12">
        <v>90</v>
      </c>
      <c r="E40" s="12">
        <v>39</v>
      </c>
      <c r="F40" s="12">
        <v>37</v>
      </c>
      <c r="G40" s="11">
        <v>0</v>
      </c>
      <c r="H40" s="11">
        <v>77</v>
      </c>
      <c r="I40" s="11">
        <v>1</v>
      </c>
      <c r="J40" s="17" t="s">
        <v>45</v>
      </c>
      <c r="K40" s="14">
        <v>2293771</v>
      </c>
      <c r="L40" s="14">
        <v>573442</v>
      </c>
      <c r="M40" s="15">
        <f t="shared" si="1"/>
        <v>2867213</v>
      </c>
    </row>
    <row r="41" spans="1:13" ht="20.100000000000001" customHeight="1">
      <c r="A41" s="77">
        <v>2091</v>
      </c>
      <c r="B41" s="69">
        <v>3</v>
      </c>
      <c r="C41" s="12">
        <v>3</v>
      </c>
      <c r="D41" s="12">
        <v>90</v>
      </c>
      <c r="E41" s="12">
        <v>39</v>
      </c>
      <c r="F41" s="12">
        <v>59</v>
      </c>
      <c r="G41" s="11">
        <v>0</v>
      </c>
      <c r="H41" s="11">
        <v>77</v>
      </c>
      <c r="I41" s="11">
        <v>1</v>
      </c>
      <c r="J41" s="17" t="s">
        <v>46</v>
      </c>
      <c r="K41" s="14">
        <v>5000</v>
      </c>
      <c r="L41" s="14">
        <v>5000</v>
      </c>
      <c r="M41" s="15">
        <f t="shared" si="1"/>
        <v>10000</v>
      </c>
    </row>
    <row r="42" spans="1:13" ht="20.100000000000001" customHeight="1">
      <c r="A42" s="77">
        <v>2091</v>
      </c>
      <c r="B42" s="69">
        <v>3</v>
      </c>
      <c r="C42" s="12">
        <v>3</v>
      </c>
      <c r="D42" s="12">
        <v>90</v>
      </c>
      <c r="E42" s="12">
        <v>39</v>
      </c>
      <c r="F42" s="12">
        <v>64</v>
      </c>
      <c r="G42" s="11">
        <v>0</v>
      </c>
      <c r="H42" s="11">
        <v>77</v>
      </c>
      <c r="I42" s="11">
        <v>1</v>
      </c>
      <c r="J42" s="17" t="s">
        <v>47</v>
      </c>
      <c r="K42" s="14">
        <v>191576</v>
      </c>
      <c r="L42" s="14">
        <v>0</v>
      </c>
      <c r="M42" s="15">
        <f t="shared" si="1"/>
        <v>191576</v>
      </c>
    </row>
    <row r="43" spans="1:13" ht="20.100000000000001" customHeight="1">
      <c r="A43" s="77">
        <v>2091</v>
      </c>
      <c r="B43" s="69">
        <v>3</v>
      </c>
      <c r="C43" s="12">
        <v>3</v>
      </c>
      <c r="D43" s="12">
        <v>90</v>
      </c>
      <c r="E43" s="12">
        <v>39</v>
      </c>
      <c r="F43" s="12">
        <v>69</v>
      </c>
      <c r="G43" s="11">
        <v>0</v>
      </c>
      <c r="H43" s="11">
        <v>77</v>
      </c>
      <c r="I43" s="11">
        <v>1</v>
      </c>
      <c r="J43" s="17" t="s">
        <v>48</v>
      </c>
      <c r="K43" s="14">
        <v>13006665</v>
      </c>
      <c r="L43" s="14">
        <v>7003589</v>
      </c>
      <c r="M43" s="15">
        <f t="shared" si="1"/>
        <v>20010254</v>
      </c>
    </row>
    <row r="44" spans="1:13" ht="20.100000000000001" customHeight="1">
      <c r="A44" s="77">
        <v>2091</v>
      </c>
      <c r="B44" s="69">
        <v>3</v>
      </c>
      <c r="C44" s="12">
        <v>3</v>
      </c>
      <c r="D44" s="12">
        <v>90</v>
      </c>
      <c r="E44" s="12">
        <v>39</v>
      </c>
      <c r="F44" s="12">
        <v>81</v>
      </c>
      <c r="G44" s="11">
        <v>0</v>
      </c>
      <c r="H44" s="11">
        <v>77</v>
      </c>
      <c r="I44" s="11">
        <v>1</v>
      </c>
      <c r="J44" s="17" t="s">
        <v>49</v>
      </c>
      <c r="K44" s="14">
        <v>271722</v>
      </c>
      <c r="L44" s="14">
        <v>0</v>
      </c>
      <c r="M44" s="15">
        <f t="shared" si="1"/>
        <v>271722</v>
      </c>
    </row>
    <row r="45" spans="1:13" ht="20.100000000000001" customHeight="1">
      <c r="A45" s="77">
        <v>2091</v>
      </c>
      <c r="B45" s="69">
        <v>3</v>
      </c>
      <c r="C45" s="12">
        <v>3</v>
      </c>
      <c r="D45" s="12">
        <v>90</v>
      </c>
      <c r="E45" s="12">
        <v>39</v>
      </c>
      <c r="F45" s="12">
        <v>99</v>
      </c>
      <c r="G45" s="11">
        <v>0</v>
      </c>
      <c r="H45" s="12">
        <v>77</v>
      </c>
      <c r="I45" s="12">
        <v>1</v>
      </c>
      <c r="J45" s="17" t="s">
        <v>50</v>
      </c>
      <c r="K45" s="14">
        <v>144541</v>
      </c>
      <c r="L45" s="14">
        <v>144540</v>
      </c>
      <c r="M45" s="15">
        <f t="shared" si="1"/>
        <v>289081</v>
      </c>
    </row>
    <row r="46" spans="1:13" ht="20.100000000000001" customHeight="1">
      <c r="A46" s="77">
        <v>2091</v>
      </c>
      <c r="B46" s="69">
        <v>3</v>
      </c>
      <c r="C46" s="12">
        <v>3</v>
      </c>
      <c r="D46" s="12">
        <v>90</v>
      </c>
      <c r="E46" s="10">
        <v>40</v>
      </c>
      <c r="F46" s="10">
        <v>4</v>
      </c>
      <c r="G46" s="11">
        <v>0</v>
      </c>
      <c r="H46" s="12">
        <v>77</v>
      </c>
      <c r="I46" s="12">
        <v>1</v>
      </c>
      <c r="J46" s="17" t="s">
        <v>18</v>
      </c>
      <c r="K46" s="14">
        <v>1621827</v>
      </c>
      <c r="L46" s="14">
        <v>630711</v>
      </c>
      <c r="M46" s="15">
        <f t="shared" si="1"/>
        <v>2252538</v>
      </c>
    </row>
    <row r="47" spans="1:13" ht="20.100000000000001" customHeight="1">
      <c r="A47" s="77">
        <v>2091</v>
      </c>
      <c r="B47" s="69">
        <v>3</v>
      </c>
      <c r="C47" s="12">
        <v>3</v>
      </c>
      <c r="D47" s="12">
        <v>90</v>
      </c>
      <c r="E47" s="12">
        <v>47</v>
      </c>
      <c r="F47" s="12">
        <v>3</v>
      </c>
      <c r="G47" s="11">
        <v>0</v>
      </c>
      <c r="H47" s="12">
        <v>77</v>
      </c>
      <c r="I47" s="12">
        <v>1</v>
      </c>
      <c r="J47" s="17" t="s">
        <v>51</v>
      </c>
      <c r="K47" s="14">
        <v>775346</v>
      </c>
      <c r="L47" s="14">
        <v>193836</v>
      </c>
      <c r="M47" s="15">
        <f t="shared" si="1"/>
        <v>969182</v>
      </c>
    </row>
    <row r="48" spans="1:13" ht="20.100000000000001" customHeight="1">
      <c r="A48" s="77">
        <v>2091</v>
      </c>
      <c r="B48" s="69">
        <v>3</v>
      </c>
      <c r="C48" s="12">
        <v>3</v>
      </c>
      <c r="D48" s="12">
        <v>90</v>
      </c>
      <c r="E48" s="12">
        <v>47</v>
      </c>
      <c r="F48" s="12">
        <v>99</v>
      </c>
      <c r="G48" s="11">
        <v>0</v>
      </c>
      <c r="H48" s="12">
        <v>77</v>
      </c>
      <c r="I48" s="12">
        <v>1</v>
      </c>
      <c r="J48" s="17" t="s">
        <v>52</v>
      </c>
      <c r="K48" s="14">
        <v>0</v>
      </c>
      <c r="L48" s="14">
        <v>2185</v>
      </c>
      <c r="M48" s="15">
        <f t="shared" si="1"/>
        <v>2185</v>
      </c>
    </row>
    <row r="49" spans="1:16" ht="20.100000000000001" customHeight="1">
      <c r="A49" s="77">
        <v>2091</v>
      </c>
      <c r="B49" s="69">
        <v>3</v>
      </c>
      <c r="C49" s="12">
        <v>3</v>
      </c>
      <c r="D49" s="12">
        <v>90</v>
      </c>
      <c r="E49" s="12">
        <v>93</v>
      </c>
      <c r="F49" s="12">
        <v>12</v>
      </c>
      <c r="G49" s="11">
        <v>0</v>
      </c>
      <c r="H49" s="12">
        <v>77</v>
      </c>
      <c r="I49" s="12">
        <v>1</v>
      </c>
      <c r="J49" s="17" t="s">
        <v>53</v>
      </c>
      <c r="K49" s="14">
        <v>193837</v>
      </c>
      <c r="L49" s="14">
        <v>129224</v>
      </c>
      <c r="M49" s="15">
        <f t="shared" si="1"/>
        <v>323061</v>
      </c>
    </row>
    <row r="50" spans="1:16" ht="20.100000000000001" customHeight="1">
      <c r="A50" s="77">
        <v>2091</v>
      </c>
      <c r="B50" s="69">
        <v>3</v>
      </c>
      <c r="C50" s="12">
        <v>3</v>
      </c>
      <c r="D50" s="12">
        <v>90</v>
      </c>
      <c r="E50" s="12">
        <v>93</v>
      </c>
      <c r="F50" s="12">
        <v>99</v>
      </c>
      <c r="G50" s="11">
        <v>0</v>
      </c>
      <c r="H50" s="12">
        <v>77</v>
      </c>
      <c r="I50" s="12">
        <v>1</v>
      </c>
      <c r="J50" s="17" t="s">
        <v>54</v>
      </c>
      <c r="K50" s="14">
        <v>34155</v>
      </c>
      <c r="L50" s="14">
        <v>8011</v>
      </c>
      <c r="M50" s="15">
        <f t="shared" si="1"/>
        <v>42166</v>
      </c>
    </row>
    <row r="51" spans="1:16" ht="20.100000000000001" customHeight="1">
      <c r="A51" s="77">
        <v>2091</v>
      </c>
      <c r="B51" s="69">
        <v>4</v>
      </c>
      <c r="C51" s="12">
        <v>4</v>
      </c>
      <c r="D51" s="12">
        <v>90</v>
      </c>
      <c r="E51" s="12">
        <v>30</v>
      </c>
      <c r="F51" s="12">
        <v>16</v>
      </c>
      <c r="G51" s="11">
        <v>0</v>
      </c>
      <c r="H51" s="12">
        <v>77</v>
      </c>
      <c r="I51" s="12">
        <v>1</v>
      </c>
      <c r="J51" s="17" t="s">
        <v>15</v>
      </c>
      <c r="K51" s="14">
        <v>93000</v>
      </c>
      <c r="L51" s="14">
        <v>0</v>
      </c>
      <c r="M51" s="15">
        <f t="shared" si="1"/>
        <v>93000</v>
      </c>
    </row>
    <row r="52" spans="1:16" ht="20.100000000000001" customHeight="1">
      <c r="A52" s="77">
        <v>2091</v>
      </c>
      <c r="B52" s="69">
        <v>4</v>
      </c>
      <c r="C52" s="12">
        <v>4</v>
      </c>
      <c r="D52" s="12">
        <v>90</v>
      </c>
      <c r="E52" s="12">
        <v>30</v>
      </c>
      <c r="F52" s="12">
        <v>20</v>
      </c>
      <c r="G52" s="11">
        <v>0</v>
      </c>
      <c r="H52" s="12">
        <v>77</v>
      </c>
      <c r="I52" s="12">
        <v>1</v>
      </c>
      <c r="J52" s="17" t="s">
        <v>55</v>
      </c>
      <c r="K52" s="14">
        <v>4800</v>
      </c>
      <c r="L52" s="14">
        <v>1200</v>
      </c>
      <c r="M52" s="15">
        <f t="shared" si="1"/>
        <v>6000</v>
      </c>
    </row>
    <row r="53" spans="1:16" ht="27.75" customHeight="1">
      <c r="A53" s="77">
        <v>2091</v>
      </c>
      <c r="B53" s="69">
        <v>4</v>
      </c>
      <c r="C53" s="12">
        <v>4</v>
      </c>
      <c r="D53" s="12">
        <v>90</v>
      </c>
      <c r="E53" s="12">
        <v>30</v>
      </c>
      <c r="F53" s="12">
        <v>24</v>
      </c>
      <c r="G53" s="11">
        <v>0</v>
      </c>
      <c r="H53" s="12">
        <v>77</v>
      </c>
      <c r="I53" s="12">
        <v>1</v>
      </c>
      <c r="J53" s="17" t="s">
        <v>56</v>
      </c>
      <c r="K53" s="14">
        <v>150000</v>
      </c>
      <c r="L53" s="14">
        <v>0</v>
      </c>
      <c r="M53" s="15">
        <f t="shared" si="1"/>
        <v>150000</v>
      </c>
    </row>
    <row r="54" spans="1:16" ht="27.75" customHeight="1">
      <c r="A54" s="77">
        <v>2091</v>
      </c>
      <c r="B54" s="69">
        <v>4</v>
      </c>
      <c r="C54" s="12">
        <v>4</v>
      </c>
      <c r="D54" s="12">
        <v>90</v>
      </c>
      <c r="E54" s="12">
        <v>39</v>
      </c>
      <c r="F54" s="12">
        <v>21</v>
      </c>
      <c r="G54" s="11">
        <v>0</v>
      </c>
      <c r="H54" s="12">
        <v>77</v>
      </c>
      <c r="I54" s="12">
        <v>1</v>
      </c>
      <c r="J54" s="17" t="s">
        <v>35</v>
      </c>
      <c r="K54" s="14">
        <v>888000</v>
      </c>
      <c r="L54" s="14">
        <v>0</v>
      </c>
      <c r="M54" s="15">
        <f t="shared" si="1"/>
        <v>888000</v>
      </c>
    </row>
    <row r="55" spans="1:16" ht="25.5" customHeight="1">
      <c r="A55" s="77">
        <v>2091</v>
      </c>
      <c r="B55" s="69">
        <v>4</v>
      </c>
      <c r="C55" s="12">
        <v>4</v>
      </c>
      <c r="D55" s="12">
        <v>90</v>
      </c>
      <c r="E55" s="12">
        <v>39</v>
      </c>
      <c r="F55" s="12">
        <v>51</v>
      </c>
      <c r="G55" s="11">
        <v>0</v>
      </c>
      <c r="H55" s="12">
        <v>77</v>
      </c>
      <c r="I55" s="12">
        <v>1</v>
      </c>
      <c r="J55" s="17" t="s">
        <v>57</v>
      </c>
      <c r="K55" s="14">
        <v>4184085</v>
      </c>
      <c r="L55" s="14">
        <v>625207</v>
      </c>
      <c r="M55" s="23">
        <f t="shared" si="1"/>
        <v>4809292</v>
      </c>
    </row>
    <row r="56" spans="1:16" ht="20.100000000000001" customHeight="1">
      <c r="A56" s="77">
        <v>2091</v>
      </c>
      <c r="B56" s="69">
        <v>4</v>
      </c>
      <c r="C56" s="12">
        <v>4</v>
      </c>
      <c r="D56" s="12">
        <v>90</v>
      </c>
      <c r="E56" s="12">
        <v>39</v>
      </c>
      <c r="F56" s="12">
        <v>64</v>
      </c>
      <c r="G56" s="11">
        <v>0</v>
      </c>
      <c r="H56" s="12">
        <v>77</v>
      </c>
      <c r="I56" s="12">
        <v>1</v>
      </c>
      <c r="J56" s="17" t="s">
        <v>47</v>
      </c>
      <c r="K56" s="14">
        <v>611049</v>
      </c>
      <c r="L56" s="14">
        <v>0</v>
      </c>
      <c r="M56" s="23">
        <f t="shared" si="1"/>
        <v>611049</v>
      </c>
    </row>
    <row r="57" spans="1:16" ht="20.100000000000001" customHeight="1">
      <c r="A57" s="77">
        <v>2091</v>
      </c>
      <c r="B57" s="69">
        <v>4</v>
      </c>
      <c r="C57" s="12">
        <v>4</v>
      </c>
      <c r="D57" s="12">
        <v>90</v>
      </c>
      <c r="E57" s="12">
        <v>51</v>
      </c>
      <c r="F57" s="12">
        <v>1</v>
      </c>
      <c r="G57" s="11">
        <v>0</v>
      </c>
      <c r="H57" s="12">
        <v>77</v>
      </c>
      <c r="I57" s="12">
        <v>1</v>
      </c>
      <c r="J57" s="17" t="s">
        <v>58</v>
      </c>
      <c r="K57" s="14">
        <v>559274</v>
      </c>
      <c r="L57" s="14">
        <v>228436</v>
      </c>
      <c r="M57" s="23">
        <f t="shared" si="1"/>
        <v>787710</v>
      </c>
    </row>
    <row r="58" spans="1:16" ht="26.25" customHeight="1">
      <c r="A58" s="77">
        <v>2091</v>
      </c>
      <c r="B58" s="81">
        <v>4</v>
      </c>
      <c r="C58" s="82">
        <v>4</v>
      </c>
      <c r="D58" s="82">
        <v>90</v>
      </c>
      <c r="E58" s="82">
        <v>51</v>
      </c>
      <c r="F58" s="82">
        <v>3</v>
      </c>
      <c r="G58" s="83">
        <v>0</v>
      </c>
      <c r="H58" s="82">
        <v>60</v>
      </c>
      <c r="I58" s="82">
        <v>1</v>
      </c>
      <c r="J58" s="84" t="s">
        <v>59</v>
      </c>
      <c r="K58" s="85">
        <f>M58*81.55%</f>
        <v>83996500</v>
      </c>
      <c r="L58" s="85">
        <f>M58*18.45%</f>
        <v>19003500</v>
      </c>
      <c r="M58" s="86">
        <v>103000000</v>
      </c>
    </row>
    <row r="59" spans="1:16" ht="26.25" customHeight="1">
      <c r="A59" s="77"/>
      <c r="B59" s="81">
        <v>4</v>
      </c>
      <c r="C59" s="82">
        <v>4</v>
      </c>
      <c r="D59" s="82" t="s">
        <v>169</v>
      </c>
      <c r="E59" s="82">
        <v>51</v>
      </c>
      <c r="F59" s="82">
        <v>3</v>
      </c>
      <c r="G59" s="83">
        <v>0</v>
      </c>
      <c r="H59" s="82">
        <v>60</v>
      </c>
      <c r="I59" s="82">
        <v>8</v>
      </c>
      <c r="J59" s="84" t="s">
        <v>168</v>
      </c>
      <c r="K59" s="85">
        <v>82605803</v>
      </c>
      <c r="L59" s="85">
        <v>0</v>
      </c>
      <c r="M59" s="86">
        <f>K59+L59</f>
        <v>82605803</v>
      </c>
    </row>
    <row r="60" spans="1:16" ht="25.5" customHeight="1">
      <c r="A60" s="77">
        <v>2091</v>
      </c>
      <c r="B60" s="69">
        <v>4</v>
      </c>
      <c r="C60" s="12">
        <v>4</v>
      </c>
      <c r="D60" s="12">
        <v>90</v>
      </c>
      <c r="E60" s="12">
        <v>51</v>
      </c>
      <c r="F60" s="12">
        <v>3</v>
      </c>
      <c r="G60" s="11">
        <v>0</v>
      </c>
      <c r="H60" s="12">
        <v>77</v>
      </c>
      <c r="I60" s="12">
        <v>1</v>
      </c>
      <c r="J60" s="17" t="s">
        <v>59</v>
      </c>
      <c r="K60" s="14">
        <v>196784358</v>
      </c>
      <c r="L60" s="14">
        <v>34586025</v>
      </c>
      <c r="M60" s="23">
        <f t="shared" si="1"/>
        <v>231370383</v>
      </c>
    </row>
    <row r="61" spans="1:16" ht="20.100000000000001" customHeight="1">
      <c r="A61" s="77">
        <v>2091</v>
      </c>
      <c r="B61" s="69">
        <v>4</v>
      </c>
      <c r="C61" s="12">
        <v>4</v>
      </c>
      <c r="D61" s="12">
        <v>90</v>
      </c>
      <c r="E61" s="12">
        <v>51</v>
      </c>
      <c r="F61" s="12">
        <v>13</v>
      </c>
      <c r="G61" s="11">
        <v>0</v>
      </c>
      <c r="H61" s="12">
        <v>77</v>
      </c>
      <c r="I61" s="12">
        <v>1</v>
      </c>
      <c r="J61" s="17" t="s">
        <v>60</v>
      </c>
      <c r="K61" s="14">
        <v>16954</v>
      </c>
      <c r="L61" s="14">
        <v>8461124</v>
      </c>
      <c r="M61" s="23">
        <f t="shared" si="1"/>
        <v>8478078</v>
      </c>
      <c r="P61" s="80"/>
    </row>
    <row r="62" spans="1:16" ht="26.25" customHeight="1">
      <c r="A62" s="77">
        <v>2091</v>
      </c>
      <c r="B62" s="69">
        <v>4</v>
      </c>
      <c r="C62" s="12">
        <v>4</v>
      </c>
      <c r="D62" s="12">
        <v>90</v>
      </c>
      <c r="E62" s="12">
        <v>52</v>
      </c>
      <c r="F62" s="12">
        <v>4</v>
      </c>
      <c r="G62" s="11">
        <v>0</v>
      </c>
      <c r="H62" s="12">
        <v>77</v>
      </c>
      <c r="I62" s="12">
        <v>1</v>
      </c>
      <c r="J62" s="17" t="s">
        <v>61</v>
      </c>
      <c r="K62" s="14">
        <v>8400</v>
      </c>
      <c r="L62" s="14">
        <v>2100</v>
      </c>
      <c r="M62" s="15">
        <f t="shared" si="1"/>
        <v>10500</v>
      </c>
      <c r="P62" s="80"/>
    </row>
    <row r="63" spans="1:16" ht="20.100000000000001" customHeight="1">
      <c r="A63" s="77">
        <v>2091</v>
      </c>
      <c r="B63" s="69">
        <v>4</v>
      </c>
      <c r="C63" s="12">
        <v>4</v>
      </c>
      <c r="D63" s="12">
        <v>90</v>
      </c>
      <c r="E63" s="12">
        <v>52</v>
      </c>
      <c r="F63" s="12">
        <v>6</v>
      </c>
      <c r="G63" s="11">
        <v>0</v>
      </c>
      <c r="H63" s="12">
        <v>77</v>
      </c>
      <c r="I63" s="12">
        <v>1</v>
      </c>
      <c r="J63" s="17" t="s">
        <v>62</v>
      </c>
      <c r="K63" s="14">
        <v>381756</v>
      </c>
      <c r="L63" s="14">
        <v>101480</v>
      </c>
      <c r="M63" s="15">
        <f t="shared" si="1"/>
        <v>483236</v>
      </c>
    </row>
    <row r="64" spans="1:16" ht="20.100000000000001" customHeight="1">
      <c r="A64" s="77">
        <v>2091</v>
      </c>
      <c r="B64" s="68">
        <v>4</v>
      </c>
      <c r="C64" s="10">
        <v>4</v>
      </c>
      <c r="D64" s="10">
        <v>90</v>
      </c>
      <c r="E64" s="10">
        <v>52</v>
      </c>
      <c r="F64" s="10">
        <v>7</v>
      </c>
      <c r="G64" s="11">
        <v>0</v>
      </c>
      <c r="H64" s="12">
        <v>77</v>
      </c>
      <c r="I64" s="12">
        <v>1</v>
      </c>
      <c r="J64" s="17" t="s">
        <v>22</v>
      </c>
      <c r="K64" s="14">
        <v>200861</v>
      </c>
      <c r="L64" s="14">
        <v>4820675</v>
      </c>
      <c r="M64" s="15">
        <f t="shared" si="1"/>
        <v>5021536</v>
      </c>
      <c r="O64" s="79"/>
    </row>
    <row r="65" spans="1:13" ht="27" customHeight="1">
      <c r="A65" s="77">
        <v>2091</v>
      </c>
      <c r="B65" s="69">
        <v>4</v>
      </c>
      <c r="C65" s="12">
        <v>4</v>
      </c>
      <c r="D65" s="12">
        <v>90</v>
      </c>
      <c r="E65" s="12">
        <v>52</v>
      </c>
      <c r="F65" s="12">
        <v>8</v>
      </c>
      <c r="G65" s="11">
        <v>0</v>
      </c>
      <c r="H65" s="12">
        <v>77</v>
      </c>
      <c r="I65" s="12">
        <v>1</v>
      </c>
      <c r="J65" s="17" t="s">
        <v>63</v>
      </c>
      <c r="K65" s="14">
        <v>176952</v>
      </c>
      <c r="L65" s="14">
        <v>2034952</v>
      </c>
      <c r="M65" s="15">
        <f t="shared" si="1"/>
        <v>2211904</v>
      </c>
    </row>
    <row r="66" spans="1:13" ht="29.25" customHeight="1">
      <c r="A66" s="77">
        <v>2091</v>
      </c>
      <c r="B66" s="69">
        <v>4</v>
      </c>
      <c r="C66" s="12">
        <v>4</v>
      </c>
      <c r="D66" s="12">
        <v>90</v>
      </c>
      <c r="E66" s="12">
        <v>52</v>
      </c>
      <c r="F66" s="12">
        <v>10</v>
      </c>
      <c r="G66" s="11">
        <v>0</v>
      </c>
      <c r="H66" s="12">
        <v>77</v>
      </c>
      <c r="I66" s="12">
        <v>1</v>
      </c>
      <c r="J66" s="17" t="s">
        <v>64</v>
      </c>
      <c r="K66" s="14">
        <v>32000</v>
      </c>
      <c r="L66" s="14">
        <v>8000</v>
      </c>
      <c r="M66" s="15">
        <f t="shared" si="1"/>
        <v>40000</v>
      </c>
    </row>
    <row r="67" spans="1:13" ht="25.5" customHeight="1">
      <c r="A67" s="77">
        <v>2091</v>
      </c>
      <c r="B67" s="69">
        <v>4</v>
      </c>
      <c r="C67" s="12">
        <v>4</v>
      </c>
      <c r="D67" s="12">
        <v>90</v>
      </c>
      <c r="E67" s="12">
        <v>52</v>
      </c>
      <c r="F67" s="12">
        <v>12</v>
      </c>
      <c r="G67" s="11">
        <v>0</v>
      </c>
      <c r="H67" s="12">
        <v>77</v>
      </c>
      <c r="I67" s="12">
        <v>1</v>
      </c>
      <c r="J67" s="17" t="s">
        <v>65</v>
      </c>
      <c r="K67" s="14">
        <v>1822520</v>
      </c>
      <c r="L67" s="14">
        <v>158480</v>
      </c>
      <c r="M67" s="15">
        <f t="shared" si="1"/>
        <v>1981000</v>
      </c>
    </row>
    <row r="68" spans="1:13" ht="20.100000000000001" customHeight="1">
      <c r="A68" s="77">
        <v>2091</v>
      </c>
      <c r="B68" s="69">
        <v>4</v>
      </c>
      <c r="C68" s="12">
        <v>4</v>
      </c>
      <c r="D68" s="12">
        <v>90</v>
      </c>
      <c r="E68" s="12">
        <v>52</v>
      </c>
      <c r="F68" s="12">
        <v>20</v>
      </c>
      <c r="G68" s="11">
        <v>0</v>
      </c>
      <c r="H68" s="12">
        <v>77</v>
      </c>
      <c r="I68" s="12">
        <v>1</v>
      </c>
      <c r="J68" s="17" t="s">
        <v>66</v>
      </c>
      <c r="K68" s="14">
        <v>1155491</v>
      </c>
      <c r="L68" s="14">
        <v>35737</v>
      </c>
      <c r="M68" s="15">
        <f t="shared" si="1"/>
        <v>1191228</v>
      </c>
    </row>
    <row r="69" spans="1:13" ht="20.100000000000001" customHeight="1">
      <c r="A69" s="77">
        <v>2091</v>
      </c>
      <c r="B69" s="69">
        <v>4</v>
      </c>
      <c r="C69" s="12">
        <v>4</v>
      </c>
      <c r="D69" s="12">
        <v>90</v>
      </c>
      <c r="E69" s="12">
        <v>52</v>
      </c>
      <c r="F69" s="12">
        <v>22</v>
      </c>
      <c r="G69" s="11">
        <v>0</v>
      </c>
      <c r="H69" s="12">
        <v>77</v>
      </c>
      <c r="I69" s="12">
        <v>1</v>
      </c>
      <c r="J69" s="17" t="s">
        <v>67</v>
      </c>
      <c r="K69" s="14">
        <v>45000</v>
      </c>
      <c r="L69" s="14">
        <v>0</v>
      </c>
      <c r="M69" s="15">
        <f t="shared" si="1"/>
        <v>45000</v>
      </c>
    </row>
    <row r="70" spans="1:13" ht="20.100000000000001" customHeight="1">
      <c r="A70" s="77">
        <v>2091</v>
      </c>
      <c r="B70" s="69">
        <v>4</v>
      </c>
      <c r="C70" s="12">
        <v>4</v>
      </c>
      <c r="D70" s="12">
        <v>90</v>
      </c>
      <c r="E70" s="12">
        <v>52</v>
      </c>
      <c r="F70" s="12">
        <v>26</v>
      </c>
      <c r="G70" s="11">
        <v>0</v>
      </c>
      <c r="H70" s="12">
        <v>77</v>
      </c>
      <c r="I70" s="12">
        <v>1</v>
      </c>
      <c r="J70" s="17" t="s">
        <v>68</v>
      </c>
      <c r="K70" s="14">
        <v>79962</v>
      </c>
      <c r="L70" s="14">
        <v>0</v>
      </c>
      <c r="M70" s="15">
        <f t="shared" si="1"/>
        <v>79962</v>
      </c>
    </row>
    <row r="71" spans="1:13" ht="20.100000000000001" customHeight="1">
      <c r="A71" s="77">
        <v>2091</v>
      </c>
      <c r="B71" s="69">
        <v>4</v>
      </c>
      <c r="C71" s="12">
        <v>4</v>
      </c>
      <c r="D71" s="12">
        <v>90</v>
      </c>
      <c r="E71" s="12">
        <v>52</v>
      </c>
      <c r="F71" s="12">
        <v>30</v>
      </c>
      <c r="G71" s="11">
        <v>0</v>
      </c>
      <c r="H71" s="12">
        <v>77</v>
      </c>
      <c r="I71" s="12">
        <v>1</v>
      </c>
      <c r="J71" s="17" t="s">
        <v>69</v>
      </c>
      <c r="K71" s="14">
        <v>7040</v>
      </c>
      <c r="L71" s="14">
        <v>1760</v>
      </c>
      <c r="M71" s="15">
        <f t="shared" si="1"/>
        <v>8800</v>
      </c>
    </row>
    <row r="72" spans="1:13" ht="20.100000000000001" customHeight="1">
      <c r="A72" s="77">
        <v>2091</v>
      </c>
      <c r="B72" s="69">
        <v>4</v>
      </c>
      <c r="C72" s="12">
        <v>4</v>
      </c>
      <c r="D72" s="12">
        <v>90</v>
      </c>
      <c r="E72" s="12">
        <v>61</v>
      </c>
      <c r="F72" s="12">
        <v>4</v>
      </c>
      <c r="G72" s="11">
        <v>0</v>
      </c>
      <c r="H72" s="12">
        <v>60</v>
      </c>
      <c r="I72" s="12">
        <v>1</v>
      </c>
      <c r="J72" s="17" t="s">
        <v>70</v>
      </c>
      <c r="K72" s="14">
        <v>10000000</v>
      </c>
      <c r="L72" s="14">
        <v>0</v>
      </c>
      <c r="M72" s="15">
        <f t="shared" si="1"/>
        <v>10000000</v>
      </c>
    </row>
    <row r="73" spans="1:13" ht="20.100000000000001" customHeight="1">
      <c r="A73" s="74">
        <v>2109</v>
      </c>
      <c r="B73" s="70" t="s">
        <v>71</v>
      </c>
      <c r="C73" s="18"/>
      <c r="D73" s="18"/>
      <c r="E73" s="18"/>
      <c r="F73" s="18"/>
      <c r="G73" s="19"/>
      <c r="H73" s="19"/>
      <c r="I73" s="19"/>
      <c r="J73" s="20"/>
      <c r="K73" s="9">
        <f>SUM(K74:K86)</f>
        <v>3452717</v>
      </c>
      <c r="L73" s="9">
        <f t="shared" ref="L73:M73" si="2">SUM(L74:L86)</f>
        <v>1447283</v>
      </c>
      <c r="M73" s="9">
        <f t="shared" si="2"/>
        <v>4900000</v>
      </c>
    </row>
    <row r="74" spans="1:13" ht="20.100000000000001" customHeight="1">
      <c r="A74" s="77">
        <v>2109</v>
      </c>
      <c r="B74" s="71">
        <v>3</v>
      </c>
      <c r="C74" s="11">
        <v>3</v>
      </c>
      <c r="D74" s="11">
        <v>90</v>
      </c>
      <c r="E74" s="11">
        <v>14</v>
      </c>
      <c r="F74" s="11">
        <v>1</v>
      </c>
      <c r="G74" s="11">
        <v>0</v>
      </c>
      <c r="H74" s="11">
        <v>77</v>
      </c>
      <c r="I74" s="11">
        <v>1</v>
      </c>
      <c r="J74" s="21" t="s">
        <v>14</v>
      </c>
      <c r="K74" s="14">
        <v>1701000</v>
      </c>
      <c r="L74" s="14">
        <v>729000</v>
      </c>
      <c r="M74" s="15">
        <f>K74+L74</f>
        <v>2430000</v>
      </c>
    </row>
    <row r="75" spans="1:13" ht="20.100000000000001" customHeight="1">
      <c r="A75" s="77">
        <v>2109</v>
      </c>
      <c r="B75" s="69">
        <v>3</v>
      </c>
      <c r="C75" s="12">
        <v>3</v>
      </c>
      <c r="D75" s="12">
        <v>90</v>
      </c>
      <c r="E75" s="12">
        <v>35</v>
      </c>
      <c r="F75" s="12">
        <v>2</v>
      </c>
      <c r="G75" s="11">
        <v>0</v>
      </c>
      <c r="H75" s="11">
        <v>77</v>
      </c>
      <c r="I75" s="11">
        <v>1</v>
      </c>
      <c r="J75" s="17" t="s">
        <v>33</v>
      </c>
      <c r="K75" s="14">
        <v>75720</v>
      </c>
      <c r="L75" s="14">
        <v>0</v>
      </c>
      <c r="M75" s="15">
        <f t="shared" ref="M75:M86" si="3">K75+L75</f>
        <v>75720</v>
      </c>
    </row>
    <row r="76" spans="1:13" ht="20.100000000000001" customHeight="1">
      <c r="A76" s="77">
        <v>2109</v>
      </c>
      <c r="B76" s="69">
        <v>3</v>
      </c>
      <c r="C76" s="12">
        <v>3</v>
      </c>
      <c r="D76" s="12">
        <v>90</v>
      </c>
      <c r="E76" s="12">
        <v>36</v>
      </c>
      <c r="F76" s="12">
        <v>4</v>
      </c>
      <c r="G76" s="11">
        <v>0</v>
      </c>
      <c r="H76" s="11">
        <v>77</v>
      </c>
      <c r="I76" s="11">
        <v>1</v>
      </c>
      <c r="J76" s="17" t="s">
        <v>72</v>
      </c>
      <c r="K76" s="14">
        <v>14000</v>
      </c>
      <c r="L76" s="14">
        <v>6000</v>
      </c>
      <c r="M76" s="15">
        <f t="shared" si="3"/>
        <v>20000</v>
      </c>
    </row>
    <row r="77" spans="1:13" ht="26.25" customHeight="1">
      <c r="A77" s="77">
        <v>2109</v>
      </c>
      <c r="B77" s="69">
        <v>3</v>
      </c>
      <c r="C77" s="12">
        <v>3</v>
      </c>
      <c r="D77" s="12">
        <v>90</v>
      </c>
      <c r="E77" s="12">
        <v>36</v>
      </c>
      <c r="F77" s="12">
        <v>23</v>
      </c>
      <c r="G77" s="11">
        <v>0</v>
      </c>
      <c r="H77" s="11">
        <v>77</v>
      </c>
      <c r="I77" s="11">
        <v>1</v>
      </c>
      <c r="J77" s="17" t="s">
        <v>73</v>
      </c>
      <c r="K77" s="14">
        <v>1400</v>
      </c>
      <c r="L77" s="14">
        <v>600</v>
      </c>
      <c r="M77" s="15">
        <f t="shared" si="3"/>
        <v>2000</v>
      </c>
    </row>
    <row r="78" spans="1:13" ht="25.5" customHeight="1">
      <c r="A78" s="77">
        <v>2109</v>
      </c>
      <c r="B78" s="69">
        <v>3</v>
      </c>
      <c r="C78" s="12">
        <v>3</v>
      </c>
      <c r="D78" s="12">
        <v>90</v>
      </c>
      <c r="E78" s="12">
        <v>36</v>
      </c>
      <c r="F78" s="12">
        <v>31</v>
      </c>
      <c r="G78" s="11">
        <v>0</v>
      </c>
      <c r="H78" s="11">
        <v>77</v>
      </c>
      <c r="I78" s="11">
        <v>1</v>
      </c>
      <c r="J78" s="17" t="s">
        <v>74</v>
      </c>
      <c r="K78" s="14">
        <v>140602</v>
      </c>
      <c r="L78" s="14">
        <v>60258</v>
      </c>
      <c r="M78" s="15">
        <f t="shared" si="3"/>
        <v>200860</v>
      </c>
    </row>
    <row r="79" spans="1:13" ht="20.100000000000001" customHeight="1">
      <c r="A79" s="77">
        <v>2109</v>
      </c>
      <c r="B79" s="69">
        <v>3</v>
      </c>
      <c r="C79" s="12">
        <v>3</v>
      </c>
      <c r="D79" s="12">
        <v>90</v>
      </c>
      <c r="E79" s="12">
        <v>39</v>
      </c>
      <c r="F79" s="12">
        <v>3</v>
      </c>
      <c r="G79" s="11">
        <v>0</v>
      </c>
      <c r="H79" s="11">
        <v>77</v>
      </c>
      <c r="I79" s="11">
        <v>1</v>
      </c>
      <c r="J79" s="17" t="s">
        <v>75</v>
      </c>
      <c r="K79" s="14">
        <v>119242</v>
      </c>
      <c r="L79" s="14">
        <v>51103</v>
      </c>
      <c r="M79" s="15">
        <f t="shared" si="3"/>
        <v>170345</v>
      </c>
    </row>
    <row r="80" spans="1:13" ht="20.100000000000001" customHeight="1">
      <c r="A80" s="77">
        <v>2109</v>
      </c>
      <c r="B80" s="69">
        <v>3</v>
      </c>
      <c r="C80" s="12">
        <v>3</v>
      </c>
      <c r="D80" s="12">
        <v>90</v>
      </c>
      <c r="E80" s="12">
        <v>39</v>
      </c>
      <c r="F80" s="12">
        <v>24</v>
      </c>
      <c r="G80" s="11">
        <v>0</v>
      </c>
      <c r="H80" s="11">
        <v>77</v>
      </c>
      <c r="I80" s="11">
        <v>1</v>
      </c>
      <c r="J80" s="17" t="s">
        <v>76</v>
      </c>
      <c r="K80" s="14">
        <v>61054</v>
      </c>
      <c r="L80" s="14">
        <v>26166</v>
      </c>
      <c r="M80" s="15">
        <f t="shared" si="3"/>
        <v>87220</v>
      </c>
    </row>
    <row r="81" spans="1:13" ht="24.75" customHeight="1">
      <c r="A81" s="77">
        <v>2109</v>
      </c>
      <c r="B81" s="69">
        <v>3</v>
      </c>
      <c r="C81" s="12">
        <v>3</v>
      </c>
      <c r="D81" s="12">
        <v>90</v>
      </c>
      <c r="E81" s="12">
        <v>39</v>
      </c>
      <c r="F81" s="12">
        <v>48</v>
      </c>
      <c r="G81" s="11">
        <v>0</v>
      </c>
      <c r="H81" s="11">
        <v>77</v>
      </c>
      <c r="I81" s="11">
        <v>1</v>
      </c>
      <c r="J81" s="17" t="s">
        <v>77</v>
      </c>
      <c r="K81" s="14">
        <v>61054</v>
      </c>
      <c r="L81" s="14">
        <v>26166</v>
      </c>
      <c r="M81" s="15">
        <f t="shared" si="3"/>
        <v>87220</v>
      </c>
    </row>
    <row r="82" spans="1:13" ht="20.100000000000001" customHeight="1">
      <c r="A82" s="77">
        <v>2109</v>
      </c>
      <c r="B82" s="69">
        <v>3</v>
      </c>
      <c r="C82" s="12">
        <v>3</v>
      </c>
      <c r="D82" s="12">
        <v>90</v>
      </c>
      <c r="E82" s="12">
        <v>39</v>
      </c>
      <c r="F82" s="12">
        <v>50</v>
      </c>
      <c r="G82" s="11">
        <v>0</v>
      </c>
      <c r="H82" s="11">
        <v>77</v>
      </c>
      <c r="I82" s="11">
        <v>1</v>
      </c>
      <c r="J82" s="17" t="s">
        <v>78</v>
      </c>
      <c r="K82" s="14">
        <v>97492</v>
      </c>
      <c r="L82" s="14">
        <v>41782</v>
      </c>
      <c r="M82" s="15">
        <f t="shared" si="3"/>
        <v>139274</v>
      </c>
    </row>
    <row r="83" spans="1:13" ht="23.25" customHeight="1">
      <c r="A83" s="77">
        <v>2109</v>
      </c>
      <c r="B83" s="69">
        <v>3</v>
      </c>
      <c r="C83" s="12">
        <v>3</v>
      </c>
      <c r="D83" s="12">
        <v>90</v>
      </c>
      <c r="E83" s="12">
        <v>39</v>
      </c>
      <c r="F83" s="12">
        <v>53</v>
      </c>
      <c r="G83" s="11">
        <v>0</v>
      </c>
      <c r="H83" s="11">
        <v>77</v>
      </c>
      <c r="I83" s="11">
        <v>1</v>
      </c>
      <c r="J83" s="17" t="s">
        <v>79</v>
      </c>
      <c r="K83" s="14">
        <v>271516</v>
      </c>
      <c r="L83" s="14">
        <v>116364</v>
      </c>
      <c r="M83" s="15">
        <f t="shared" si="3"/>
        <v>387880</v>
      </c>
    </row>
    <row r="84" spans="1:13" ht="20.100000000000001" customHeight="1">
      <c r="A84" s="77">
        <v>2109</v>
      </c>
      <c r="B84" s="68">
        <v>3</v>
      </c>
      <c r="C84" s="10">
        <v>3</v>
      </c>
      <c r="D84" s="10">
        <v>90</v>
      </c>
      <c r="E84" s="10">
        <v>39</v>
      </c>
      <c r="F84" s="10">
        <v>55</v>
      </c>
      <c r="G84" s="11">
        <v>0</v>
      </c>
      <c r="H84" s="11">
        <v>77</v>
      </c>
      <c r="I84" s="11">
        <v>1</v>
      </c>
      <c r="J84" s="17" t="s">
        <v>80</v>
      </c>
      <c r="K84" s="14">
        <v>800307</v>
      </c>
      <c r="L84" s="14">
        <v>342988</v>
      </c>
      <c r="M84" s="15">
        <f t="shared" si="3"/>
        <v>1143295</v>
      </c>
    </row>
    <row r="85" spans="1:13" ht="20.100000000000001" customHeight="1">
      <c r="A85" s="77">
        <v>2109</v>
      </c>
      <c r="B85" s="69">
        <v>3</v>
      </c>
      <c r="C85" s="12">
        <v>3</v>
      </c>
      <c r="D85" s="12">
        <v>90</v>
      </c>
      <c r="E85" s="12">
        <v>47</v>
      </c>
      <c r="F85" s="12">
        <v>99</v>
      </c>
      <c r="G85" s="11">
        <v>0</v>
      </c>
      <c r="H85" s="12">
        <v>77</v>
      </c>
      <c r="I85" s="12">
        <v>1</v>
      </c>
      <c r="J85" s="17" t="s">
        <v>52</v>
      </c>
      <c r="K85" s="14">
        <v>28400</v>
      </c>
      <c r="L85" s="14">
        <v>12172</v>
      </c>
      <c r="M85" s="15">
        <f t="shared" si="3"/>
        <v>40572</v>
      </c>
    </row>
    <row r="86" spans="1:13" ht="20.100000000000001" customHeight="1">
      <c r="A86" s="77">
        <v>2109</v>
      </c>
      <c r="B86" s="69">
        <v>3</v>
      </c>
      <c r="C86" s="12">
        <v>3</v>
      </c>
      <c r="D86" s="12">
        <v>90</v>
      </c>
      <c r="E86" s="12">
        <v>92</v>
      </c>
      <c r="F86" s="12">
        <v>2</v>
      </c>
      <c r="G86" s="11">
        <v>0</v>
      </c>
      <c r="H86" s="12">
        <v>77</v>
      </c>
      <c r="I86" s="12">
        <v>1</v>
      </c>
      <c r="J86" s="16" t="s">
        <v>81</v>
      </c>
      <c r="K86" s="14">
        <v>80930</v>
      </c>
      <c r="L86" s="14">
        <v>34684</v>
      </c>
      <c r="M86" s="15">
        <f t="shared" si="3"/>
        <v>115614</v>
      </c>
    </row>
    <row r="87" spans="1:13" ht="20.100000000000001" customHeight="1">
      <c r="A87" s="74">
        <v>4395</v>
      </c>
      <c r="B87" s="70" t="s">
        <v>82</v>
      </c>
      <c r="C87" s="6"/>
      <c r="D87" s="6"/>
      <c r="E87" s="6"/>
      <c r="F87" s="6"/>
      <c r="G87" s="7"/>
      <c r="H87" s="7"/>
      <c r="I87" s="7"/>
      <c r="J87" s="8"/>
      <c r="K87" s="9">
        <f>SUM(K88:K201)</f>
        <v>1530178249.8499999</v>
      </c>
      <c r="L87" s="9">
        <f>SUM(L88:L201)</f>
        <v>761051415.14999998</v>
      </c>
      <c r="M87" s="9">
        <f>SUM(M88:M201)</f>
        <v>2291229665</v>
      </c>
    </row>
    <row r="88" spans="1:13" ht="20.100000000000001" customHeight="1">
      <c r="A88" s="77">
        <v>4395</v>
      </c>
      <c r="B88" s="71">
        <v>3</v>
      </c>
      <c r="C88" s="11">
        <v>3</v>
      </c>
      <c r="D88" s="11">
        <v>90</v>
      </c>
      <c r="E88" s="11">
        <v>14</v>
      </c>
      <c r="F88" s="11">
        <v>1</v>
      </c>
      <c r="G88" s="11">
        <v>0</v>
      </c>
      <c r="H88" s="11">
        <v>77</v>
      </c>
      <c r="I88" s="11">
        <v>1</v>
      </c>
      <c r="J88" s="21" t="s">
        <v>14</v>
      </c>
      <c r="K88" s="14">
        <v>435762</v>
      </c>
      <c r="L88" s="14">
        <v>1942010</v>
      </c>
      <c r="M88" s="15">
        <f>K88+L88</f>
        <v>2377772</v>
      </c>
    </row>
    <row r="89" spans="1:13" ht="20.100000000000001" customHeight="1">
      <c r="A89" s="77">
        <v>4395</v>
      </c>
      <c r="B89" s="69">
        <v>3</v>
      </c>
      <c r="C89" s="12">
        <v>3</v>
      </c>
      <c r="D89" s="12">
        <v>90</v>
      </c>
      <c r="E89" s="12">
        <v>15</v>
      </c>
      <c r="F89" s="12">
        <v>1</v>
      </c>
      <c r="G89" s="11">
        <v>0</v>
      </c>
      <c r="H89" s="11">
        <v>77</v>
      </c>
      <c r="I89" s="11">
        <v>1</v>
      </c>
      <c r="J89" s="17" t="s">
        <v>83</v>
      </c>
      <c r="K89" s="14">
        <v>56810</v>
      </c>
      <c r="L89" s="14">
        <v>0</v>
      </c>
      <c r="M89" s="15">
        <f t="shared" ref="M89:M152" si="4">K89+L89</f>
        <v>56810</v>
      </c>
    </row>
    <row r="90" spans="1:13" ht="20.100000000000001" customHeight="1">
      <c r="A90" s="77">
        <v>4395</v>
      </c>
      <c r="B90" s="69">
        <v>3</v>
      </c>
      <c r="C90" s="12">
        <v>3</v>
      </c>
      <c r="D90" s="12">
        <v>90</v>
      </c>
      <c r="E90" s="12">
        <v>30</v>
      </c>
      <c r="F90" s="12">
        <v>1</v>
      </c>
      <c r="G90" s="11">
        <v>0</v>
      </c>
      <c r="H90" s="11">
        <v>77</v>
      </c>
      <c r="I90" s="11">
        <v>1</v>
      </c>
      <c r="J90" s="24" t="s">
        <v>84</v>
      </c>
      <c r="K90" s="14">
        <v>94700</v>
      </c>
      <c r="L90" s="14">
        <v>109300</v>
      </c>
      <c r="M90" s="15">
        <f t="shared" si="4"/>
        <v>204000</v>
      </c>
    </row>
    <row r="91" spans="1:13" ht="20.100000000000001" customHeight="1">
      <c r="A91" s="77">
        <v>4395</v>
      </c>
      <c r="B91" s="69">
        <v>3</v>
      </c>
      <c r="C91" s="12">
        <v>3</v>
      </c>
      <c r="D91" s="12">
        <v>90</v>
      </c>
      <c r="E91" s="12">
        <v>30</v>
      </c>
      <c r="F91" s="12">
        <v>3</v>
      </c>
      <c r="G91" s="11">
        <v>0</v>
      </c>
      <c r="H91" s="11">
        <v>77</v>
      </c>
      <c r="I91" s="11">
        <v>1</v>
      </c>
      <c r="J91" s="24" t="s">
        <v>85</v>
      </c>
      <c r="K91" s="14">
        <v>70000</v>
      </c>
      <c r="L91" s="14">
        <v>180000</v>
      </c>
      <c r="M91" s="15">
        <f t="shared" si="4"/>
        <v>250000</v>
      </c>
    </row>
    <row r="92" spans="1:13" ht="20.100000000000001" customHeight="1">
      <c r="A92" s="77">
        <v>4395</v>
      </c>
      <c r="B92" s="69">
        <v>3</v>
      </c>
      <c r="C92" s="12">
        <v>3</v>
      </c>
      <c r="D92" s="12">
        <v>90</v>
      </c>
      <c r="E92" s="12">
        <v>30</v>
      </c>
      <c r="F92" s="12">
        <v>4</v>
      </c>
      <c r="G92" s="11">
        <v>0</v>
      </c>
      <c r="H92" s="11">
        <v>77</v>
      </c>
      <c r="I92" s="11">
        <v>1</v>
      </c>
      <c r="J92" s="24" t="s">
        <v>24</v>
      </c>
      <c r="K92" s="14">
        <v>202559</v>
      </c>
      <c r="L92" s="14">
        <v>224093</v>
      </c>
      <c r="M92" s="15">
        <f t="shared" si="4"/>
        <v>426652</v>
      </c>
    </row>
    <row r="93" spans="1:13" ht="20.100000000000001" customHeight="1">
      <c r="A93" s="77">
        <v>4395</v>
      </c>
      <c r="B93" s="69">
        <v>3</v>
      </c>
      <c r="C93" s="12">
        <v>3</v>
      </c>
      <c r="D93" s="12">
        <v>90</v>
      </c>
      <c r="E93" s="12">
        <v>30</v>
      </c>
      <c r="F93" s="12">
        <v>5</v>
      </c>
      <c r="G93" s="11">
        <v>0</v>
      </c>
      <c r="H93" s="12">
        <v>77</v>
      </c>
      <c r="I93" s="12">
        <v>1</v>
      </c>
      <c r="J93" s="24" t="s">
        <v>86</v>
      </c>
      <c r="K93" s="14">
        <v>1129458</v>
      </c>
      <c r="L93" s="14">
        <v>504257</v>
      </c>
      <c r="M93" s="15">
        <f t="shared" si="4"/>
        <v>1633715</v>
      </c>
    </row>
    <row r="94" spans="1:13" ht="20.100000000000001" customHeight="1">
      <c r="A94" s="77">
        <v>4395</v>
      </c>
      <c r="B94" s="69">
        <v>3</v>
      </c>
      <c r="C94" s="12">
        <v>3</v>
      </c>
      <c r="D94" s="12">
        <v>90</v>
      </c>
      <c r="E94" s="12">
        <v>30</v>
      </c>
      <c r="F94" s="12">
        <v>7</v>
      </c>
      <c r="G94" s="11">
        <v>0</v>
      </c>
      <c r="H94" s="11">
        <v>77</v>
      </c>
      <c r="I94" s="11">
        <v>1</v>
      </c>
      <c r="J94" s="24" t="s">
        <v>87</v>
      </c>
      <c r="K94" s="14">
        <v>0</v>
      </c>
      <c r="L94" s="14">
        <v>11500</v>
      </c>
      <c r="M94" s="15">
        <f t="shared" si="4"/>
        <v>11500</v>
      </c>
    </row>
    <row r="95" spans="1:13" ht="20.100000000000001" customHeight="1">
      <c r="A95" s="77">
        <v>4395</v>
      </c>
      <c r="B95" s="69">
        <v>3</v>
      </c>
      <c r="C95" s="12">
        <v>3</v>
      </c>
      <c r="D95" s="12">
        <v>90</v>
      </c>
      <c r="E95" s="12">
        <v>30</v>
      </c>
      <c r="F95" s="12">
        <v>8</v>
      </c>
      <c r="G95" s="11">
        <v>0</v>
      </c>
      <c r="H95" s="11">
        <v>77</v>
      </c>
      <c r="I95" s="11">
        <v>1</v>
      </c>
      <c r="J95" s="24" t="s">
        <v>88</v>
      </c>
      <c r="K95" s="14">
        <v>1198058</v>
      </c>
      <c r="L95" s="14">
        <v>2075372</v>
      </c>
      <c r="M95" s="15">
        <f t="shared" si="4"/>
        <v>3273430</v>
      </c>
    </row>
    <row r="96" spans="1:13" ht="20.100000000000001" customHeight="1">
      <c r="A96" s="77">
        <v>4395</v>
      </c>
      <c r="B96" s="69">
        <v>3</v>
      </c>
      <c r="C96" s="12">
        <v>3</v>
      </c>
      <c r="D96" s="12">
        <v>90</v>
      </c>
      <c r="E96" s="12">
        <v>30</v>
      </c>
      <c r="F96" s="12">
        <v>10</v>
      </c>
      <c r="G96" s="11">
        <v>0</v>
      </c>
      <c r="H96" s="11">
        <v>77</v>
      </c>
      <c r="I96" s="11">
        <v>1</v>
      </c>
      <c r="J96" s="17" t="s">
        <v>89</v>
      </c>
      <c r="K96" s="14">
        <v>90667</v>
      </c>
      <c r="L96" s="14">
        <v>85037</v>
      </c>
      <c r="M96" s="15">
        <f t="shared" si="4"/>
        <v>175704</v>
      </c>
    </row>
    <row r="97" spans="1:13" ht="20.100000000000001" customHeight="1">
      <c r="A97" s="77">
        <v>4395</v>
      </c>
      <c r="B97" s="69">
        <v>3</v>
      </c>
      <c r="C97" s="12">
        <v>3</v>
      </c>
      <c r="D97" s="12">
        <v>90</v>
      </c>
      <c r="E97" s="12">
        <v>30</v>
      </c>
      <c r="F97" s="12">
        <v>11</v>
      </c>
      <c r="G97" s="11">
        <v>0</v>
      </c>
      <c r="H97" s="11">
        <v>77</v>
      </c>
      <c r="I97" s="11">
        <v>1</v>
      </c>
      <c r="J97" s="17" t="s">
        <v>90</v>
      </c>
      <c r="K97" s="14">
        <v>135000</v>
      </c>
      <c r="L97" s="14">
        <v>165000</v>
      </c>
      <c r="M97" s="15">
        <f t="shared" si="4"/>
        <v>300000</v>
      </c>
    </row>
    <row r="98" spans="1:13" ht="20.100000000000001" customHeight="1">
      <c r="A98" s="77">
        <v>4395</v>
      </c>
      <c r="B98" s="69">
        <v>3</v>
      </c>
      <c r="C98" s="12">
        <v>3</v>
      </c>
      <c r="D98" s="12">
        <v>90</v>
      </c>
      <c r="E98" s="12">
        <v>30</v>
      </c>
      <c r="F98" s="12">
        <v>12</v>
      </c>
      <c r="G98" s="11">
        <v>0</v>
      </c>
      <c r="H98" s="11">
        <v>77</v>
      </c>
      <c r="I98" s="11">
        <v>1</v>
      </c>
      <c r="J98" s="17" t="s">
        <v>91</v>
      </c>
      <c r="K98" s="14">
        <v>8955</v>
      </c>
      <c r="L98" s="14">
        <v>26865</v>
      </c>
      <c r="M98" s="15">
        <f t="shared" si="4"/>
        <v>35820</v>
      </c>
    </row>
    <row r="99" spans="1:13" ht="25.5" customHeight="1">
      <c r="A99" s="77">
        <v>4395</v>
      </c>
      <c r="B99" s="69">
        <v>3</v>
      </c>
      <c r="C99" s="12">
        <v>3</v>
      </c>
      <c r="D99" s="12">
        <v>90</v>
      </c>
      <c r="E99" s="12">
        <v>30</v>
      </c>
      <c r="F99" s="12">
        <v>13</v>
      </c>
      <c r="G99" s="11">
        <v>0</v>
      </c>
      <c r="H99" s="11">
        <v>77</v>
      </c>
      <c r="I99" s="11">
        <v>1</v>
      </c>
      <c r="J99" s="17" t="s">
        <v>92</v>
      </c>
      <c r="K99" s="14">
        <v>4275</v>
      </c>
      <c r="L99" s="14">
        <v>15225</v>
      </c>
      <c r="M99" s="15">
        <f t="shared" si="4"/>
        <v>19500</v>
      </c>
    </row>
    <row r="100" spans="1:13" ht="20.100000000000001" customHeight="1">
      <c r="A100" s="77">
        <v>4395</v>
      </c>
      <c r="B100" s="69">
        <v>3</v>
      </c>
      <c r="C100" s="12">
        <v>3</v>
      </c>
      <c r="D100" s="12">
        <v>90</v>
      </c>
      <c r="E100" s="12">
        <v>30</v>
      </c>
      <c r="F100" s="12">
        <v>14</v>
      </c>
      <c r="G100" s="11">
        <v>0</v>
      </c>
      <c r="H100" s="11">
        <v>77</v>
      </c>
      <c r="I100" s="11">
        <v>1</v>
      </c>
      <c r="J100" s="17" t="s">
        <v>93</v>
      </c>
      <c r="K100" s="14">
        <v>8239</v>
      </c>
      <c r="L100" s="14">
        <v>10070</v>
      </c>
      <c r="M100" s="15">
        <f t="shared" si="4"/>
        <v>18309</v>
      </c>
    </row>
    <row r="101" spans="1:13" ht="25.5" customHeight="1">
      <c r="A101" s="77">
        <v>4395</v>
      </c>
      <c r="B101" s="69">
        <v>3</v>
      </c>
      <c r="C101" s="12">
        <v>3</v>
      </c>
      <c r="D101" s="12">
        <v>90</v>
      </c>
      <c r="E101" s="12">
        <v>30</v>
      </c>
      <c r="F101" s="12">
        <v>15</v>
      </c>
      <c r="G101" s="11">
        <v>0</v>
      </c>
      <c r="H101" s="11">
        <v>77</v>
      </c>
      <c r="I101" s="11">
        <v>1</v>
      </c>
      <c r="J101" s="17" t="s">
        <v>94</v>
      </c>
      <c r="K101" s="14">
        <v>17500</v>
      </c>
      <c r="L101" s="14">
        <v>62500</v>
      </c>
      <c r="M101" s="15">
        <f t="shared" si="4"/>
        <v>80000</v>
      </c>
    </row>
    <row r="102" spans="1:13" ht="20.100000000000001" customHeight="1">
      <c r="A102" s="77">
        <v>4395</v>
      </c>
      <c r="B102" s="69">
        <v>3</v>
      </c>
      <c r="C102" s="12">
        <v>3</v>
      </c>
      <c r="D102" s="12">
        <v>90</v>
      </c>
      <c r="E102" s="12">
        <v>30</v>
      </c>
      <c r="F102" s="12">
        <v>16</v>
      </c>
      <c r="G102" s="11">
        <v>0</v>
      </c>
      <c r="H102" s="11">
        <v>77</v>
      </c>
      <c r="I102" s="11">
        <v>1</v>
      </c>
      <c r="J102" s="17" t="s">
        <v>15</v>
      </c>
      <c r="K102" s="14">
        <v>35000</v>
      </c>
      <c r="L102" s="14">
        <v>15000</v>
      </c>
      <c r="M102" s="15">
        <f t="shared" si="4"/>
        <v>50000</v>
      </c>
    </row>
    <row r="103" spans="1:13" ht="20.100000000000001" customHeight="1">
      <c r="A103" s="77">
        <v>4395</v>
      </c>
      <c r="B103" s="69">
        <v>3</v>
      </c>
      <c r="C103" s="12">
        <v>3</v>
      </c>
      <c r="D103" s="12">
        <v>90</v>
      </c>
      <c r="E103" s="12">
        <v>30</v>
      </c>
      <c r="F103" s="12">
        <v>17</v>
      </c>
      <c r="G103" s="11">
        <v>0</v>
      </c>
      <c r="H103" s="11">
        <v>77</v>
      </c>
      <c r="I103" s="11">
        <v>1</v>
      </c>
      <c r="J103" s="17" t="s">
        <v>95</v>
      </c>
      <c r="K103" s="14">
        <v>37000</v>
      </c>
      <c r="L103" s="14">
        <v>23000</v>
      </c>
      <c r="M103" s="15">
        <f t="shared" si="4"/>
        <v>60000</v>
      </c>
    </row>
    <row r="104" spans="1:13" ht="20.100000000000001" customHeight="1">
      <c r="A104" s="77">
        <v>4395</v>
      </c>
      <c r="B104" s="69">
        <v>3</v>
      </c>
      <c r="C104" s="12">
        <v>3</v>
      </c>
      <c r="D104" s="12">
        <v>90</v>
      </c>
      <c r="E104" s="12">
        <v>30</v>
      </c>
      <c r="F104" s="12">
        <v>20</v>
      </c>
      <c r="G104" s="11">
        <v>0</v>
      </c>
      <c r="H104" s="11">
        <v>77</v>
      </c>
      <c r="I104" s="11">
        <v>1</v>
      </c>
      <c r="J104" s="17" t="s">
        <v>26</v>
      </c>
      <c r="K104" s="14">
        <v>8068</v>
      </c>
      <c r="L104" s="14">
        <v>58195</v>
      </c>
      <c r="M104" s="15">
        <f t="shared" si="4"/>
        <v>66263</v>
      </c>
    </row>
    <row r="105" spans="1:13" ht="20.100000000000001" customHeight="1">
      <c r="A105" s="77">
        <v>4395</v>
      </c>
      <c r="B105" s="69">
        <v>3</v>
      </c>
      <c r="C105" s="12">
        <v>3</v>
      </c>
      <c r="D105" s="12">
        <v>90</v>
      </c>
      <c r="E105" s="12">
        <v>30</v>
      </c>
      <c r="F105" s="12">
        <v>22</v>
      </c>
      <c r="G105" s="11">
        <v>0</v>
      </c>
      <c r="H105" s="11">
        <v>77</v>
      </c>
      <c r="I105" s="11">
        <v>1</v>
      </c>
      <c r="J105" s="17" t="s">
        <v>28</v>
      </c>
      <c r="K105" s="14">
        <v>35000</v>
      </c>
      <c r="L105" s="14">
        <v>35000</v>
      </c>
      <c r="M105" s="15">
        <f t="shared" si="4"/>
        <v>70000</v>
      </c>
    </row>
    <row r="106" spans="1:13" ht="20.100000000000001" customHeight="1">
      <c r="A106" s="77">
        <v>4395</v>
      </c>
      <c r="B106" s="69">
        <v>3</v>
      </c>
      <c r="C106" s="12">
        <v>3</v>
      </c>
      <c r="D106" s="12">
        <v>90</v>
      </c>
      <c r="E106" s="12">
        <v>30</v>
      </c>
      <c r="F106" s="12">
        <v>23</v>
      </c>
      <c r="G106" s="11">
        <v>0</v>
      </c>
      <c r="H106" s="11">
        <v>77</v>
      </c>
      <c r="I106" s="11">
        <v>1</v>
      </c>
      <c r="J106" s="17" t="s">
        <v>96</v>
      </c>
      <c r="K106" s="14">
        <v>15000</v>
      </c>
      <c r="L106" s="14">
        <v>35000</v>
      </c>
      <c r="M106" s="15">
        <f t="shared" si="4"/>
        <v>50000</v>
      </c>
    </row>
    <row r="107" spans="1:13" ht="30" customHeight="1">
      <c r="A107" s="77">
        <v>4395</v>
      </c>
      <c r="B107" s="69">
        <v>3</v>
      </c>
      <c r="C107" s="12">
        <v>3</v>
      </c>
      <c r="D107" s="12">
        <v>90</v>
      </c>
      <c r="E107" s="12">
        <v>30</v>
      </c>
      <c r="F107" s="12">
        <v>24</v>
      </c>
      <c r="G107" s="11">
        <v>0</v>
      </c>
      <c r="H107" s="11">
        <v>77</v>
      </c>
      <c r="I107" s="11">
        <v>1</v>
      </c>
      <c r="J107" s="17" t="s">
        <v>29</v>
      </c>
      <c r="K107" s="14">
        <v>40872</v>
      </c>
      <c r="L107" s="14">
        <v>233288</v>
      </c>
      <c r="M107" s="15">
        <f t="shared" si="4"/>
        <v>274160</v>
      </c>
    </row>
    <row r="108" spans="1:13" ht="30" customHeight="1">
      <c r="A108" s="77">
        <v>4395</v>
      </c>
      <c r="B108" s="69">
        <v>3</v>
      </c>
      <c r="C108" s="12">
        <v>3</v>
      </c>
      <c r="D108" s="12">
        <v>90</v>
      </c>
      <c r="E108" s="12">
        <v>30</v>
      </c>
      <c r="F108" s="12">
        <v>26</v>
      </c>
      <c r="G108" s="11">
        <v>0</v>
      </c>
      <c r="H108" s="11">
        <v>77</v>
      </c>
      <c r="I108" s="11">
        <v>1</v>
      </c>
      <c r="J108" s="17" t="s">
        <v>97</v>
      </c>
      <c r="K108" s="14">
        <v>1706951</v>
      </c>
      <c r="L108" s="14">
        <v>3989704</v>
      </c>
      <c r="M108" s="15">
        <f t="shared" si="4"/>
        <v>5696655</v>
      </c>
    </row>
    <row r="109" spans="1:13" ht="27" customHeight="1">
      <c r="A109" s="77">
        <v>4395</v>
      </c>
      <c r="B109" s="69">
        <v>3</v>
      </c>
      <c r="C109" s="12">
        <v>3</v>
      </c>
      <c r="D109" s="12">
        <v>90</v>
      </c>
      <c r="E109" s="12">
        <v>30</v>
      </c>
      <c r="F109" s="12">
        <v>27</v>
      </c>
      <c r="G109" s="11">
        <v>0</v>
      </c>
      <c r="H109" s="11">
        <v>77</v>
      </c>
      <c r="I109" s="11">
        <v>1</v>
      </c>
      <c r="J109" s="17" t="s">
        <v>31</v>
      </c>
      <c r="K109" s="14">
        <v>0</v>
      </c>
      <c r="L109" s="14">
        <v>1000</v>
      </c>
      <c r="M109" s="15">
        <f t="shared" si="4"/>
        <v>1000</v>
      </c>
    </row>
    <row r="110" spans="1:13" ht="20.100000000000001" customHeight="1">
      <c r="A110" s="77">
        <v>4395</v>
      </c>
      <c r="B110" s="69">
        <v>3</v>
      </c>
      <c r="C110" s="12">
        <v>3</v>
      </c>
      <c r="D110" s="12">
        <v>90</v>
      </c>
      <c r="E110" s="12">
        <v>30</v>
      </c>
      <c r="F110" s="12">
        <v>29</v>
      </c>
      <c r="G110" s="11">
        <v>0</v>
      </c>
      <c r="H110" s="11">
        <v>77</v>
      </c>
      <c r="I110" s="11">
        <v>1</v>
      </c>
      <c r="J110" s="17" t="s">
        <v>98</v>
      </c>
      <c r="K110" s="14">
        <v>1000</v>
      </c>
      <c r="L110" s="14">
        <v>3000</v>
      </c>
      <c r="M110" s="15">
        <f t="shared" si="4"/>
        <v>4000</v>
      </c>
    </row>
    <row r="111" spans="1:13" ht="20.100000000000001" customHeight="1">
      <c r="A111" s="77">
        <v>4395</v>
      </c>
      <c r="B111" s="69">
        <v>3</v>
      </c>
      <c r="C111" s="12">
        <v>3</v>
      </c>
      <c r="D111" s="12">
        <v>90</v>
      </c>
      <c r="E111" s="12">
        <v>30</v>
      </c>
      <c r="F111" s="12">
        <v>30</v>
      </c>
      <c r="G111" s="11">
        <v>0</v>
      </c>
      <c r="H111" s="11">
        <v>77</v>
      </c>
      <c r="I111" s="11">
        <v>1</v>
      </c>
      <c r="J111" s="17" t="s">
        <v>99</v>
      </c>
      <c r="K111" s="14">
        <v>848000</v>
      </c>
      <c r="L111" s="14">
        <v>824150</v>
      </c>
      <c r="M111" s="15">
        <f t="shared" si="4"/>
        <v>1672150</v>
      </c>
    </row>
    <row r="112" spans="1:13" ht="20.100000000000001" customHeight="1">
      <c r="A112" s="77">
        <v>4395</v>
      </c>
      <c r="B112" s="69">
        <v>3</v>
      </c>
      <c r="C112" s="12">
        <v>3</v>
      </c>
      <c r="D112" s="12">
        <v>90</v>
      </c>
      <c r="E112" s="12">
        <v>30</v>
      </c>
      <c r="F112" s="12">
        <v>31</v>
      </c>
      <c r="G112" s="11">
        <v>0</v>
      </c>
      <c r="H112" s="11">
        <v>77</v>
      </c>
      <c r="I112" s="11">
        <v>1</v>
      </c>
      <c r="J112" s="17" t="s">
        <v>100</v>
      </c>
      <c r="K112" s="14">
        <v>21000</v>
      </c>
      <c r="L112" s="14">
        <v>42750</v>
      </c>
      <c r="M112" s="15">
        <f t="shared" si="4"/>
        <v>63750</v>
      </c>
    </row>
    <row r="113" spans="1:13" ht="20.100000000000001" customHeight="1">
      <c r="A113" s="77">
        <v>4395</v>
      </c>
      <c r="B113" s="69">
        <v>3</v>
      </c>
      <c r="C113" s="12">
        <v>3</v>
      </c>
      <c r="D113" s="12">
        <v>90</v>
      </c>
      <c r="E113" s="12">
        <v>30</v>
      </c>
      <c r="F113" s="12">
        <v>32</v>
      </c>
      <c r="G113" s="11">
        <v>0</v>
      </c>
      <c r="H113" s="11">
        <v>77</v>
      </c>
      <c r="I113" s="11">
        <v>1</v>
      </c>
      <c r="J113" s="17" t="s">
        <v>101</v>
      </c>
      <c r="K113" s="14">
        <v>4000</v>
      </c>
      <c r="L113" s="14">
        <v>6000</v>
      </c>
      <c r="M113" s="15">
        <f t="shared" si="4"/>
        <v>10000</v>
      </c>
    </row>
    <row r="114" spans="1:13" ht="20.100000000000001" customHeight="1">
      <c r="A114" s="77">
        <v>4395</v>
      </c>
      <c r="B114" s="69">
        <v>3</v>
      </c>
      <c r="C114" s="12">
        <v>3</v>
      </c>
      <c r="D114" s="12">
        <v>90</v>
      </c>
      <c r="E114" s="12">
        <v>30</v>
      </c>
      <c r="F114" s="12">
        <v>36</v>
      </c>
      <c r="G114" s="11">
        <v>0</v>
      </c>
      <c r="H114" s="11">
        <v>77</v>
      </c>
      <c r="I114" s="11">
        <v>1</v>
      </c>
      <c r="J114" s="17" t="s">
        <v>102</v>
      </c>
      <c r="K114" s="14">
        <v>0</v>
      </c>
      <c r="L114" s="14">
        <v>13500</v>
      </c>
      <c r="M114" s="15">
        <f t="shared" si="4"/>
        <v>13500</v>
      </c>
    </row>
    <row r="115" spans="1:13" ht="20.100000000000001" customHeight="1">
      <c r="A115" s="77">
        <v>4395</v>
      </c>
      <c r="B115" s="69">
        <v>3</v>
      </c>
      <c r="C115" s="12">
        <v>3</v>
      </c>
      <c r="D115" s="12">
        <v>90</v>
      </c>
      <c r="E115" s="12">
        <v>30</v>
      </c>
      <c r="F115" s="12">
        <v>40</v>
      </c>
      <c r="G115" s="11">
        <v>0</v>
      </c>
      <c r="H115" s="11">
        <v>77</v>
      </c>
      <c r="I115" s="11">
        <v>1</v>
      </c>
      <c r="J115" s="17" t="s">
        <v>103</v>
      </c>
      <c r="K115" s="14">
        <v>2100000</v>
      </c>
      <c r="L115" s="14">
        <v>900000</v>
      </c>
      <c r="M115" s="15">
        <f t="shared" si="4"/>
        <v>3000000</v>
      </c>
    </row>
    <row r="116" spans="1:13" ht="20.100000000000001" customHeight="1">
      <c r="A116" s="77">
        <v>4395</v>
      </c>
      <c r="B116" s="69">
        <v>3</v>
      </c>
      <c r="C116" s="12">
        <v>3</v>
      </c>
      <c r="D116" s="12">
        <v>90</v>
      </c>
      <c r="E116" s="12">
        <v>30</v>
      </c>
      <c r="F116" s="12">
        <v>99</v>
      </c>
      <c r="G116" s="11">
        <v>0</v>
      </c>
      <c r="H116" s="11">
        <v>60</v>
      </c>
      <c r="I116" s="11">
        <v>1</v>
      </c>
      <c r="J116" s="17" t="s">
        <v>104</v>
      </c>
      <c r="K116" s="14">
        <v>134000000</v>
      </c>
      <c r="L116" s="14">
        <v>66000000</v>
      </c>
      <c r="M116" s="15">
        <f t="shared" si="4"/>
        <v>200000000</v>
      </c>
    </row>
    <row r="117" spans="1:13" ht="20.100000000000001" customHeight="1">
      <c r="A117" s="77">
        <v>4395</v>
      </c>
      <c r="B117" s="69">
        <v>3</v>
      </c>
      <c r="C117" s="12">
        <v>3</v>
      </c>
      <c r="D117" s="12">
        <v>90</v>
      </c>
      <c r="E117" s="12">
        <v>30</v>
      </c>
      <c r="F117" s="12">
        <v>99</v>
      </c>
      <c r="G117" s="11">
        <v>0</v>
      </c>
      <c r="H117" s="11">
        <v>77</v>
      </c>
      <c r="I117" s="11">
        <v>1</v>
      </c>
      <c r="J117" s="17" t="s">
        <v>104</v>
      </c>
      <c r="K117" s="14">
        <v>22942</v>
      </c>
      <c r="L117" s="14">
        <v>286482</v>
      </c>
      <c r="M117" s="15">
        <f t="shared" si="4"/>
        <v>309424</v>
      </c>
    </row>
    <row r="118" spans="1:13" ht="20.100000000000001" customHeight="1">
      <c r="A118" s="77">
        <v>4395</v>
      </c>
      <c r="B118" s="69">
        <v>3</v>
      </c>
      <c r="C118" s="12">
        <v>3</v>
      </c>
      <c r="D118" s="12">
        <v>90</v>
      </c>
      <c r="E118" s="12">
        <v>31</v>
      </c>
      <c r="F118" s="12">
        <v>1</v>
      </c>
      <c r="G118" s="11">
        <v>0</v>
      </c>
      <c r="H118" s="11">
        <v>77</v>
      </c>
      <c r="I118" s="11">
        <v>1</v>
      </c>
      <c r="J118" s="17" t="s">
        <v>105</v>
      </c>
      <c r="K118" s="14">
        <v>29250</v>
      </c>
      <c r="L118" s="14">
        <v>155750</v>
      </c>
      <c r="M118" s="15">
        <f t="shared" si="4"/>
        <v>185000</v>
      </c>
    </row>
    <row r="119" spans="1:13" ht="20.100000000000001" customHeight="1">
      <c r="A119" s="77">
        <v>4395</v>
      </c>
      <c r="B119" s="69">
        <v>3</v>
      </c>
      <c r="C119" s="12">
        <v>3</v>
      </c>
      <c r="D119" s="12">
        <v>90</v>
      </c>
      <c r="E119" s="12">
        <v>32</v>
      </c>
      <c r="F119" s="12">
        <v>1</v>
      </c>
      <c r="G119" s="11">
        <v>0</v>
      </c>
      <c r="H119" s="11">
        <v>77</v>
      </c>
      <c r="I119" s="11">
        <v>1</v>
      </c>
      <c r="J119" s="17" t="s">
        <v>106</v>
      </c>
      <c r="K119" s="14">
        <v>50000</v>
      </c>
      <c r="L119" s="14">
        <v>205000</v>
      </c>
      <c r="M119" s="15">
        <f t="shared" si="4"/>
        <v>255000</v>
      </c>
    </row>
    <row r="120" spans="1:13" ht="20.100000000000001" customHeight="1">
      <c r="A120" s="77">
        <v>4395</v>
      </c>
      <c r="B120" s="69">
        <v>3</v>
      </c>
      <c r="C120" s="12">
        <v>3</v>
      </c>
      <c r="D120" s="12">
        <v>90</v>
      </c>
      <c r="E120" s="12">
        <v>33</v>
      </c>
      <c r="F120" s="12">
        <v>4</v>
      </c>
      <c r="G120" s="11">
        <v>0</v>
      </c>
      <c r="H120" s="11">
        <v>77</v>
      </c>
      <c r="I120" s="11">
        <v>1</v>
      </c>
      <c r="J120" s="17" t="s">
        <v>107</v>
      </c>
      <c r="K120" s="14">
        <v>1920000</v>
      </c>
      <c r="L120" s="14">
        <v>480000</v>
      </c>
      <c r="M120" s="15">
        <f t="shared" si="4"/>
        <v>2400000</v>
      </c>
    </row>
    <row r="121" spans="1:13" ht="26.25" customHeight="1">
      <c r="A121" s="77">
        <v>4395</v>
      </c>
      <c r="B121" s="69">
        <v>3</v>
      </c>
      <c r="C121" s="12">
        <v>3</v>
      </c>
      <c r="D121" s="12">
        <v>90</v>
      </c>
      <c r="E121" s="12">
        <v>33</v>
      </c>
      <c r="F121" s="12">
        <v>5</v>
      </c>
      <c r="G121" s="11">
        <v>0</v>
      </c>
      <c r="H121" s="11">
        <v>77</v>
      </c>
      <c r="I121" s="11">
        <v>1</v>
      </c>
      <c r="J121" s="17" t="s">
        <v>108</v>
      </c>
      <c r="K121" s="14">
        <v>0</v>
      </c>
      <c r="L121" s="14">
        <v>20000</v>
      </c>
      <c r="M121" s="15">
        <f t="shared" si="4"/>
        <v>20000</v>
      </c>
    </row>
    <row r="122" spans="1:13" ht="20.100000000000001" customHeight="1">
      <c r="A122" s="77">
        <v>4395</v>
      </c>
      <c r="B122" s="69">
        <v>3</v>
      </c>
      <c r="C122" s="12">
        <v>3</v>
      </c>
      <c r="D122" s="12">
        <v>90</v>
      </c>
      <c r="E122" s="12">
        <v>35</v>
      </c>
      <c r="F122" s="12">
        <v>1</v>
      </c>
      <c r="G122" s="11">
        <v>0</v>
      </c>
      <c r="H122" s="11">
        <v>77</v>
      </c>
      <c r="I122" s="11">
        <v>1</v>
      </c>
      <c r="J122" s="17" t="s">
        <v>109</v>
      </c>
      <c r="K122" s="14">
        <v>0</v>
      </c>
      <c r="L122" s="14">
        <v>10000</v>
      </c>
      <c r="M122" s="15">
        <f t="shared" si="4"/>
        <v>10000</v>
      </c>
    </row>
    <row r="123" spans="1:13" ht="20.100000000000001" customHeight="1">
      <c r="A123" s="77">
        <v>4395</v>
      </c>
      <c r="B123" s="69">
        <v>3</v>
      </c>
      <c r="C123" s="12">
        <v>3</v>
      </c>
      <c r="D123" s="12">
        <v>90</v>
      </c>
      <c r="E123" s="12">
        <v>35</v>
      </c>
      <c r="F123" s="12">
        <v>2</v>
      </c>
      <c r="G123" s="11">
        <v>0</v>
      </c>
      <c r="H123" s="11">
        <v>77</v>
      </c>
      <c r="I123" s="11">
        <v>1</v>
      </c>
      <c r="J123" s="17" t="s">
        <v>33</v>
      </c>
      <c r="K123" s="14">
        <v>260000</v>
      </c>
      <c r="L123" s="14">
        <v>260000</v>
      </c>
      <c r="M123" s="15">
        <f t="shared" si="4"/>
        <v>520000</v>
      </c>
    </row>
    <row r="124" spans="1:13" ht="20.100000000000001" customHeight="1">
      <c r="A124" s="77">
        <v>4395</v>
      </c>
      <c r="B124" s="69">
        <v>3</v>
      </c>
      <c r="C124" s="12">
        <v>3</v>
      </c>
      <c r="D124" s="12">
        <v>90</v>
      </c>
      <c r="E124" s="12">
        <v>36</v>
      </c>
      <c r="F124" s="12">
        <v>1</v>
      </c>
      <c r="G124" s="11">
        <v>0</v>
      </c>
      <c r="H124" s="12">
        <v>60</v>
      </c>
      <c r="I124" s="12">
        <v>1</v>
      </c>
      <c r="J124" s="17" t="s">
        <v>110</v>
      </c>
      <c r="K124" s="14">
        <v>27747712</v>
      </c>
      <c r="L124" s="14">
        <v>3083079</v>
      </c>
      <c r="M124" s="15">
        <f t="shared" si="4"/>
        <v>30830791</v>
      </c>
    </row>
    <row r="125" spans="1:13" ht="20.100000000000001" customHeight="1">
      <c r="A125" s="77">
        <v>4395</v>
      </c>
      <c r="B125" s="69">
        <v>3</v>
      </c>
      <c r="C125" s="12">
        <v>3</v>
      </c>
      <c r="D125" s="12">
        <v>90</v>
      </c>
      <c r="E125" s="12">
        <v>36</v>
      </c>
      <c r="F125" s="12">
        <v>1</v>
      </c>
      <c r="G125" s="11">
        <v>0</v>
      </c>
      <c r="H125" s="12">
        <v>77</v>
      </c>
      <c r="I125" s="12">
        <v>1</v>
      </c>
      <c r="J125" s="17" t="s">
        <v>110</v>
      </c>
      <c r="K125" s="14">
        <v>83197125</v>
      </c>
      <c r="L125" s="14">
        <v>9289125</v>
      </c>
      <c r="M125" s="15">
        <f t="shared" si="4"/>
        <v>92486250</v>
      </c>
    </row>
    <row r="126" spans="1:13" ht="20.100000000000001" customHeight="1">
      <c r="A126" s="77">
        <v>4395</v>
      </c>
      <c r="B126" s="69">
        <v>3</v>
      </c>
      <c r="C126" s="12">
        <v>3</v>
      </c>
      <c r="D126" s="12">
        <v>90</v>
      </c>
      <c r="E126" s="12">
        <v>36</v>
      </c>
      <c r="F126" s="12">
        <v>8</v>
      </c>
      <c r="G126" s="11">
        <v>0</v>
      </c>
      <c r="H126" s="11">
        <v>77</v>
      </c>
      <c r="I126" s="11">
        <v>1</v>
      </c>
      <c r="J126" s="17" t="s">
        <v>111</v>
      </c>
      <c r="K126" s="14">
        <v>60500</v>
      </c>
      <c r="L126" s="14">
        <v>49500</v>
      </c>
      <c r="M126" s="15">
        <f t="shared" si="4"/>
        <v>110000</v>
      </c>
    </row>
    <row r="127" spans="1:13" ht="20.100000000000001" customHeight="1">
      <c r="A127" s="77">
        <v>4395</v>
      </c>
      <c r="B127" s="69">
        <v>3</v>
      </c>
      <c r="C127" s="12">
        <v>3</v>
      </c>
      <c r="D127" s="12">
        <v>90</v>
      </c>
      <c r="E127" s="12">
        <v>36</v>
      </c>
      <c r="F127" s="12">
        <v>10</v>
      </c>
      <c r="G127" s="11">
        <v>0</v>
      </c>
      <c r="H127" s="11">
        <v>77</v>
      </c>
      <c r="I127" s="11">
        <v>1</v>
      </c>
      <c r="J127" s="17" t="s">
        <v>112</v>
      </c>
      <c r="K127" s="14">
        <v>0</v>
      </c>
      <c r="L127" s="14">
        <v>60000</v>
      </c>
      <c r="M127" s="15">
        <f t="shared" si="4"/>
        <v>60000</v>
      </c>
    </row>
    <row r="128" spans="1:13" ht="20.100000000000001" customHeight="1">
      <c r="A128" s="77">
        <v>4395</v>
      </c>
      <c r="B128" s="69">
        <v>3</v>
      </c>
      <c r="C128" s="12">
        <v>3</v>
      </c>
      <c r="D128" s="12">
        <v>90</v>
      </c>
      <c r="E128" s="12">
        <v>36</v>
      </c>
      <c r="F128" s="12">
        <v>12</v>
      </c>
      <c r="G128" s="11">
        <v>0</v>
      </c>
      <c r="H128" s="11">
        <v>77</v>
      </c>
      <c r="I128" s="11">
        <v>1</v>
      </c>
      <c r="J128" s="17" t="s">
        <v>113</v>
      </c>
      <c r="K128" s="14">
        <v>6009221</v>
      </c>
      <c r="L128" s="14">
        <v>320275</v>
      </c>
      <c r="M128" s="15">
        <f t="shared" si="4"/>
        <v>6329496</v>
      </c>
    </row>
    <row r="129" spans="1:13" ht="20.100000000000001" customHeight="1">
      <c r="A129" s="77">
        <v>4395</v>
      </c>
      <c r="B129" s="69">
        <v>3</v>
      </c>
      <c r="C129" s="12">
        <v>3</v>
      </c>
      <c r="D129" s="12">
        <v>90</v>
      </c>
      <c r="E129" s="12">
        <v>36</v>
      </c>
      <c r="F129" s="12">
        <v>13</v>
      </c>
      <c r="G129" s="11">
        <v>0</v>
      </c>
      <c r="H129" s="11">
        <v>77</v>
      </c>
      <c r="I129" s="11">
        <v>1</v>
      </c>
      <c r="J129" s="17" t="s">
        <v>114</v>
      </c>
      <c r="K129" s="14">
        <v>1421</v>
      </c>
      <c r="L129" s="14">
        <v>1736</v>
      </c>
      <c r="M129" s="15">
        <f t="shared" si="4"/>
        <v>3157</v>
      </c>
    </row>
    <row r="130" spans="1:13" ht="20.100000000000001" customHeight="1">
      <c r="A130" s="77">
        <v>4395</v>
      </c>
      <c r="B130" s="69">
        <v>3</v>
      </c>
      <c r="C130" s="12">
        <v>3</v>
      </c>
      <c r="D130" s="12">
        <v>90</v>
      </c>
      <c r="E130" s="12">
        <v>36</v>
      </c>
      <c r="F130" s="12">
        <v>14</v>
      </c>
      <c r="G130" s="11">
        <v>0</v>
      </c>
      <c r="H130" s="11">
        <v>77</v>
      </c>
      <c r="I130" s="11">
        <v>1</v>
      </c>
      <c r="J130" s="17" t="s">
        <v>115</v>
      </c>
      <c r="K130" s="14">
        <v>180000</v>
      </c>
      <c r="L130" s="14">
        <v>0</v>
      </c>
      <c r="M130" s="15">
        <f t="shared" si="4"/>
        <v>180000</v>
      </c>
    </row>
    <row r="131" spans="1:13" ht="20.100000000000001" customHeight="1">
      <c r="A131" s="77">
        <v>4395</v>
      </c>
      <c r="B131" s="69">
        <v>3</v>
      </c>
      <c r="C131" s="12">
        <v>3</v>
      </c>
      <c r="D131" s="12">
        <v>90</v>
      </c>
      <c r="E131" s="12">
        <v>36</v>
      </c>
      <c r="F131" s="12">
        <v>19</v>
      </c>
      <c r="G131" s="11">
        <v>0</v>
      </c>
      <c r="H131" s="11">
        <v>77</v>
      </c>
      <c r="I131" s="11">
        <v>1</v>
      </c>
      <c r="J131" s="17" t="s">
        <v>116</v>
      </c>
      <c r="K131" s="14">
        <v>10000</v>
      </c>
      <c r="L131" s="14">
        <v>80000</v>
      </c>
      <c r="M131" s="15">
        <f t="shared" si="4"/>
        <v>90000</v>
      </c>
    </row>
    <row r="132" spans="1:13" ht="26.25" customHeight="1">
      <c r="A132" s="77">
        <v>4395</v>
      </c>
      <c r="B132" s="69">
        <v>3</v>
      </c>
      <c r="C132" s="12">
        <v>3</v>
      </c>
      <c r="D132" s="12">
        <v>90</v>
      </c>
      <c r="E132" s="12">
        <v>36</v>
      </c>
      <c r="F132" s="12">
        <v>23</v>
      </c>
      <c r="G132" s="11">
        <v>0</v>
      </c>
      <c r="H132" s="11">
        <v>77</v>
      </c>
      <c r="I132" s="11">
        <v>1</v>
      </c>
      <c r="J132" s="17" t="s">
        <v>73</v>
      </c>
      <c r="K132" s="14">
        <v>69000</v>
      </c>
      <c r="L132" s="14">
        <v>0</v>
      </c>
      <c r="M132" s="15">
        <f t="shared" si="4"/>
        <v>69000</v>
      </c>
    </row>
    <row r="133" spans="1:13" ht="25.5" customHeight="1">
      <c r="A133" s="77">
        <v>4395</v>
      </c>
      <c r="B133" s="69">
        <v>3</v>
      </c>
      <c r="C133" s="12">
        <v>3</v>
      </c>
      <c r="D133" s="12">
        <v>90</v>
      </c>
      <c r="E133" s="12">
        <v>36</v>
      </c>
      <c r="F133" s="12">
        <v>24</v>
      </c>
      <c r="G133" s="11">
        <v>0</v>
      </c>
      <c r="H133" s="11">
        <v>77</v>
      </c>
      <c r="I133" s="11">
        <v>1</v>
      </c>
      <c r="J133" s="17" t="s">
        <v>117</v>
      </c>
      <c r="K133" s="14">
        <v>13860000</v>
      </c>
      <c r="L133" s="14">
        <v>140000</v>
      </c>
      <c r="M133" s="15">
        <f t="shared" si="4"/>
        <v>14000000</v>
      </c>
    </row>
    <row r="134" spans="1:13" ht="20.100000000000001" customHeight="1">
      <c r="A134" s="77">
        <v>4395</v>
      </c>
      <c r="B134" s="69">
        <v>3</v>
      </c>
      <c r="C134" s="12">
        <v>3</v>
      </c>
      <c r="D134" s="12">
        <v>90</v>
      </c>
      <c r="E134" s="12">
        <v>36</v>
      </c>
      <c r="F134" s="12">
        <v>27</v>
      </c>
      <c r="G134" s="11">
        <v>0</v>
      </c>
      <c r="H134" s="12">
        <v>77</v>
      </c>
      <c r="I134" s="12">
        <v>1</v>
      </c>
      <c r="J134" s="17" t="s">
        <v>118</v>
      </c>
      <c r="K134" s="14">
        <v>7395072</v>
      </c>
      <c r="L134" s="14">
        <v>0</v>
      </c>
      <c r="M134" s="15">
        <f t="shared" si="4"/>
        <v>7395072</v>
      </c>
    </row>
    <row r="135" spans="1:13" ht="20.100000000000001" customHeight="1">
      <c r="A135" s="77">
        <v>4395</v>
      </c>
      <c r="B135" s="69">
        <v>3</v>
      </c>
      <c r="C135" s="12">
        <v>3</v>
      </c>
      <c r="D135" s="12">
        <v>90</v>
      </c>
      <c r="E135" s="12">
        <v>36</v>
      </c>
      <c r="F135" s="12">
        <v>99</v>
      </c>
      <c r="G135" s="11">
        <v>0</v>
      </c>
      <c r="H135" s="12">
        <v>77</v>
      </c>
      <c r="I135" s="12">
        <v>1</v>
      </c>
      <c r="J135" s="17" t="s">
        <v>119</v>
      </c>
      <c r="K135" s="14">
        <v>134702</v>
      </c>
      <c r="L135" s="14">
        <v>1217300</v>
      </c>
      <c r="M135" s="15">
        <f t="shared" si="4"/>
        <v>1352002</v>
      </c>
    </row>
    <row r="136" spans="1:13" ht="20.100000000000001" customHeight="1">
      <c r="A136" s="77">
        <v>4395</v>
      </c>
      <c r="B136" s="69">
        <v>3</v>
      </c>
      <c r="C136" s="12">
        <v>3</v>
      </c>
      <c r="D136" s="12">
        <v>90</v>
      </c>
      <c r="E136" s="12">
        <v>37</v>
      </c>
      <c r="F136" s="12">
        <v>1</v>
      </c>
      <c r="G136" s="11">
        <v>0</v>
      </c>
      <c r="H136" s="12">
        <v>60</v>
      </c>
      <c r="I136" s="12">
        <v>1</v>
      </c>
      <c r="J136" s="17" t="s">
        <v>120</v>
      </c>
      <c r="K136" s="14">
        <v>46456883</v>
      </c>
      <c r="L136" s="14">
        <v>7562748</v>
      </c>
      <c r="M136" s="15">
        <f t="shared" si="4"/>
        <v>54019631</v>
      </c>
    </row>
    <row r="137" spans="1:13" ht="20.100000000000001" customHeight="1">
      <c r="A137" s="77">
        <v>4395</v>
      </c>
      <c r="B137" s="69">
        <v>3</v>
      </c>
      <c r="C137" s="12">
        <v>3</v>
      </c>
      <c r="D137" s="12">
        <v>90</v>
      </c>
      <c r="E137" s="12">
        <v>37</v>
      </c>
      <c r="F137" s="12">
        <v>1</v>
      </c>
      <c r="G137" s="11">
        <v>0</v>
      </c>
      <c r="H137" s="12">
        <v>77</v>
      </c>
      <c r="I137" s="12">
        <v>1</v>
      </c>
      <c r="J137" s="17" t="s">
        <v>120</v>
      </c>
      <c r="K137" s="14">
        <v>46456883</v>
      </c>
      <c r="L137" s="14">
        <v>7562748</v>
      </c>
      <c r="M137" s="15">
        <f t="shared" si="4"/>
        <v>54019631</v>
      </c>
    </row>
    <row r="138" spans="1:13" ht="20.100000000000001" customHeight="1">
      <c r="A138" s="77">
        <v>4395</v>
      </c>
      <c r="B138" s="69">
        <v>3</v>
      </c>
      <c r="C138" s="12">
        <v>3</v>
      </c>
      <c r="D138" s="12">
        <v>90</v>
      </c>
      <c r="E138" s="12">
        <v>37</v>
      </c>
      <c r="F138" s="12">
        <v>2</v>
      </c>
      <c r="G138" s="11">
        <v>0</v>
      </c>
      <c r="H138" s="12">
        <v>60</v>
      </c>
      <c r="I138" s="12">
        <v>1</v>
      </c>
      <c r="J138" s="17" t="s">
        <v>121</v>
      </c>
      <c r="K138" s="14">
        <v>145238376</v>
      </c>
      <c r="L138" s="14">
        <v>114109868</v>
      </c>
      <c r="M138" s="15">
        <f t="shared" si="4"/>
        <v>259348244</v>
      </c>
    </row>
    <row r="139" spans="1:13" ht="20.100000000000001" customHeight="1">
      <c r="A139" s="77">
        <v>4395</v>
      </c>
      <c r="B139" s="69">
        <v>3</v>
      </c>
      <c r="C139" s="12">
        <v>3</v>
      </c>
      <c r="D139" s="12">
        <v>90</v>
      </c>
      <c r="E139" s="12">
        <v>37</v>
      </c>
      <c r="F139" s="12">
        <v>2</v>
      </c>
      <c r="G139" s="11">
        <v>0</v>
      </c>
      <c r="H139" s="12">
        <v>77</v>
      </c>
      <c r="I139" s="12">
        <v>1</v>
      </c>
      <c r="J139" s="17" t="s">
        <v>121</v>
      </c>
      <c r="K139" s="14">
        <v>373626885</v>
      </c>
      <c r="L139" s="14">
        <v>293569980</v>
      </c>
      <c r="M139" s="15">
        <f t="shared" si="4"/>
        <v>667196865</v>
      </c>
    </row>
    <row r="140" spans="1:13" ht="27" customHeight="1">
      <c r="A140" s="77">
        <v>4395</v>
      </c>
      <c r="B140" s="69">
        <v>3</v>
      </c>
      <c r="C140" s="12">
        <v>3</v>
      </c>
      <c r="D140" s="12">
        <v>90</v>
      </c>
      <c r="E140" s="12">
        <v>37</v>
      </c>
      <c r="F140" s="12">
        <v>4</v>
      </c>
      <c r="G140" s="11">
        <v>0</v>
      </c>
      <c r="H140" s="12">
        <v>77</v>
      </c>
      <c r="I140" s="12">
        <v>1</v>
      </c>
      <c r="J140" s="17" t="s">
        <v>122</v>
      </c>
      <c r="K140" s="14">
        <v>0</v>
      </c>
      <c r="L140" s="14">
        <v>870946</v>
      </c>
      <c r="M140" s="15">
        <f t="shared" si="4"/>
        <v>870946</v>
      </c>
    </row>
    <row r="141" spans="1:13" ht="20.100000000000001" customHeight="1">
      <c r="A141" s="77">
        <v>4395</v>
      </c>
      <c r="B141" s="69">
        <v>3</v>
      </c>
      <c r="C141" s="12">
        <v>3</v>
      </c>
      <c r="D141" s="12">
        <v>90</v>
      </c>
      <c r="E141" s="12">
        <v>39</v>
      </c>
      <c r="F141" s="12">
        <v>3</v>
      </c>
      <c r="G141" s="11">
        <v>0</v>
      </c>
      <c r="H141" s="11">
        <v>77</v>
      </c>
      <c r="I141" s="11">
        <v>1</v>
      </c>
      <c r="J141" s="17" t="s">
        <v>75</v>
      </c>
      <c r="K141" s="14">
        <v>135000</v>
      </c>
      <c r="L141" s="14">
        <v>627000</v>
      </c>
      <c r="M141" s="15">
        <f t="shared" si="4"/>
        <v>762000</v>
      </c>
    </row>
    <row r="142" spans="1:13" ht="20.100000000000001" customHeight="1">
      <c r="A142" s="77">
        <v>4395</v>
      </c>
      <c r="B142" s="69">
        <v>3</v>
      </c>
      <c r="C142" s="12">
        <v>3</v>
      </c>
      <c r="D142" s="12">
        <v>90</v>
      </c>
      <c r="E142" s="12">
        <v>39</v>
      </c>
      <c r="F142" s="12">
        <v>4</v>
      </c>
      <c r="G142" s="11">
        <v>0</v>
      </c>
      <c r="H142" s="11">
        <v>77</v>
      </c>
      <c r="I142" s="11">
        <v>1</v>
      </c>
      <c r="J142" s="17" t="s">
        <v>123</v>
      </c>
      <c r="K142" s="14">
        <v>25000</v>
      </c>
      <c r="L142" s="14">
        <v>26000</v>
      </c>
      <c r="M142" s="15">
        <f t="shared" si="4"/>
        <v>51000</v>
      </c>
    </row>
    <row r="143" spans="1:13" ht="25.5" customHeight="1">
      <c r="A143" s="77">
        <v>4395</v>
      </c>
      <c r="B143" s="69">
        <v>3</v>
      </c>
      <c r="C143" s="12">
        <v>3</v>
      </c>
      <c r="D143" s="12">
        <v>90</v>
      </c>
      <c r="E143" s="12">
        <v>39</v>
      </c>
      <c r="F143" s="12">
        <v>6</v>
      </c>
      <c r="G143" s="11">
        <v>0</v>
      </c>
      <c r="H143" s="11">
        <v>77</v>
      </c>
      <c r="I143" s="11">
        <v>1</v>
      </c>
      <c r="J143" s="22" t="s">
        <v>124</v>
      </c>
      <c r="K143" s="14">
        <v>750000</v>
      </c>
      <c r="L143" s="14">
        <v>1750000</v>
      </c>
      <c r="M143" s="15">
        <f t="shared" si="4"/>
        <v>2500000</v>
      </c>
    </row>
    <row r="144" spans="1:13" ht="20.100000000000001" customHeight="1">
      <c r="A144" s="77">
        <v>4395</v>
      </c>
      <c r="B144" s="69">
        <v>3</v>
      </c>
      <c r="C144" s="12">
        <v>3</v>
      </c>
      <c r="D144" s="12">
        <v>90</v>
      </c>
      <c r="E144" s="12">
        <v>39</v>
      </c>
      <c r="F144" s="12">
        <v>9</v>
      </c>
      <c r="G144" s="11">
        <v>0</v>
      </c>
      <c r="H144" s="11">
        <v>77</v>
      </c>
      <c r="I144" s="11">
        <v>1</v>
      </c>
      <c r="J144" s="17" t="s">
        <v>125</v>
      </c>
      <c r="K144" s="14">
        <v>742656</v>
      </c>
      <c r="L144" s="14">
        <v>877655</v>
      </c>
      <c r="M144" s="15">
        <f t="shared" si="4"/>
        <v>1620311</v>
      </c>
    </row>
    <row r="145" spans="1:13" ht="20.100000000000001" customHeight="1">
      <c r="A145" s="77">
        <v>4395</v>
      </c>
      <c r="B145" s="69">
        <v>3</v>
      </c>
      <c r="C145" s="12">
        <v>3</v>
      </c>
      <c r="D145" s="12">
        <v>90</v>
      </c>
      <c r="E145" s="12">
        <v>39</v>
      </c>
      <c r="F145" s="12">
        <v>10</v>
      </c>
      <c r="G145" s="11">
        <v>0</v>
      </c>
      <c r="H145" s="11">
        <v>77</v>
      </c>
      <c r="I145" s="11">
        <v>1</v>
      </c>
      <c r="J145" s="17" t="s">
        <v>38</v>
      </c>
      <c r="K145" s="14">
        <v>220500</v>
      </c>
      <c r="L145" s="14">
        <v>474500</v>
      </c>
      <c r="M145" s="15">
        <f t="shared" si="4"/>
        <v>695000</v>
      </c>
    </row>
    <row r="146" spans="1:13" ht="20.100000000000001" customHeight="1">
      <c r="A146" s="77">
        <v>4395</v>
      </c>
      <c r="B146" s="69">
        <v>3</v>
      </c>
      <c r="C146" s="12">
        <v>3</v>
      </c>
      <c r="D146" s="12">
        <v>90</v>
      </c>
      <c r="E146" s="12">
        <v>39</v>
      </c>
      <c r="F146" s="12">
        <v>11</v>
      </c>
      <c r="G146" s="11">
        <v>0</v>
      </c>
      <c r="H146" s="11">
        <v>77</v>
      </c>
      <c r="I146" s="11">
        <v>1</v>
      </c>
      <c r="J146" s="17" t="s">
        <v>126</v>
      </c>
      <c r="K146" s="14">
        <v>509333</v>
      </c>
      <c r="L146" s="14">
        <v>355974</v>
      </c>
      <c r="M146" s="15">
        <f t="shared" si="4"/>
        <v>865307</v>
      </c>
    </row>
    <row r="147" spans="1:13" ht="20.100000000000001" customHeight="1">
      <c r="A147" s="77">
        <v>4395</v>
      </c>
      <c r="B147" s="69">
        <v>3</v>
      </c>
      <c r="C147" s="12">
        <v>3</v>
      </c>
      <c r="D147" s="12">
        <v>90</v>
      </c>
      <c r="E147" s="12">
        <v>39</v>
      </c>
      <c r="F147" s="12">
        <v>15</v>
      </c>
      <c r="G147" s="11">
        <v>0</v>
      </c>
      <c r="H147" s="11">
        <v>77</v>
      </c>
      <c r="I147" s="11">
        <v>1</v>
      </c>
      <c r="J147" s="17" t="s">
        <v>127</v>
      </c>
      <c r="K147" s="14">
        <v>27329078</v>
      </c>
      <c r="L147" s="14">
        <v>8163232</v>
      </c>
      <c r="M147" s="15">
        <f t="shared" si="4"/>
        <v>35492310</v>
      </c>
    </row>
    <row r="148" spans="1:13" ht="20.100000000000001" customHeight="1">
      <c r="A148" s="77">
        <v>4395</v>
      </c>
      <c r="B148" s="69">
        <v>3</v>
      </c>
      <c r="C148" s="12">
        <v>3</v>
      </c>
      <c r="D148" s="12">
        <v>90</v>
      </c>
      <c r="E148" s="12">
        <v>39</v>
      </c>
      <c r="F148" s="12">
        <v>16</v>
      </c>
      <c r="G148" s="11">
        <v>0</v>
      </c>
      <c r="H148" s="11">
        <v>77</v>
      </c>
      <c r="I148" s="11">
        <v>1</v>
      </c>
      <c r="J148" s="17" t="s">
        <v>128</v>
      </c>
      <c r="K148" s="14">
        <v>0</v>
      </c>
      <c r="L148" s="14">
        <v>25000</v>
      </c>
      <c r="M148" s="15">
        <f t="shared" si="4"/>
        <v>25000</v>
      </c>
    </row>
    <row r="149" spans="1:13" ht="20.100000000000001" customHeight="1">
      <c r="A149" s="77">
        <v>4395</v>
      </c>
      <c r="B149" s="69">
        <v>3</v>
      </c>
      <c r="C149" s="12">
        <v>3</v>
      </c>
      <c r="D149" s="12">
        <v>90</v>
      </c>
      <c r="E149" s="12">
        <v>39</v>
      </c>
      <c r="F149" s="12">
        <v>17</v>
      </c>
      <c r="G149" s="11">
        <v>0</v>
      </c>
      <c r="H149" s="11">
        <v>77</v>
      </c>
      <c r="I149" s="11">
        <v>1</v>
      </c>
      <c r="J149" s="17" t="s">
        <v>129</v>
      </c>
      <c r="K149" s="14">
        <v>3825</v>
      </c>
      <c r="L149" s="14">
        <v>8925</v>
      </c>
      <c r="M149" s="15">
        <f t="shared" si="4"/>
        <v>12750</v>
      </c>
    </row>
    <row r="150" spans="1:13" ht="20.100000000000001" customHeight="1">
      <c r="A150" s="77">
        <v>4395</v>
      </c>
      <c r="B150" s="69">
        <v>3</v>
      </c>
      <c r="C150" s="12">
        <v>3</v>
      </c>
      <c r="D150" s="12">
        <v>90</v>
      </c>
      <c r="E150" s="12">
        <v>39</v>
      </c>
      <c r="F150" s="12">
        <v>18</v>
      </c>
      <c r="G150" s="11">
        <v>0</v>
      </c>
      <c r="H150" s="11">
        <v>77</v>
      </c>
      <c r="I150" s="11">
        <v>1</v>
      </c>
      <c r="J150" s="17" t="s">
        <v>130</v>
      </c>
      <c r="K150" s="14">
        <v>0</v>
      </c>
      <c r="L150" s="14">
        <v>15000</v>
      </c>
      <c r="M150" s="15">
        <f t="shared" si="4"/>
        <v>15000</v>
      </c>
    </row>
    <row r="151" spans="1:13" ht="20.100000000000001" customHeight="1">
      <c r="A151" s="77">
        <v>4395</v>
      </c>
      <c r="B151" s="69">
        <v>3</v>
      </c>
      <c r="C151" s="12">
        <v>3</v>
      </c>
      <c r="D151" s="12">
        <v>90</v>
      </c>
      <c r="E151" s="12">
        <v>39</v>
      </c>
      <c r="F151" s="12">
        <v>19</v>
      </c>
      <c r="G151" s="11">
        <v>0</v>
      </c>
      <c r="H151" s="11">
        <v>77</v>
      </c>
      <c r="I151" s="11">
        <v>1</v>
      </c>
      <c r="J151" s="17" t="s">
        <v>41</v>
      </c>
      <c r="K151" s="14">
        <v>158238</v>
      </c>
      <c r="L151" s="14">
        <v>13229</v>
      </c>
      <c r="M151" s="15">
        <f t="shared" si="4"/>
        <v>171467</v>
      </c>
    </row>
    <row r="152" spans="1:13" ht="27.75" customHeight="1">
      <c r="A152" s="77">
        <v>4395</v>
      </c>
      <c r="B152" s="69">
        <v>3</v>
      </c>
      <c r="C152" s="12">
        <v>3</v>
      </c>
      <c r="D152" s="12">
        <v>90</v>
      </c>
      <c r="E152" s="12">
        <v>39</v>
      </c>
      <c r="F152" s="12">
        <v>21</v>
      </c>
      <c r="G152" s="11">
        <v>0</v>
      </c>
      <c r="H152" s="11">
        <v>77</v>
      </c>
      <c r="I152" s="11">
        <v>1</v>
      </c>
      <c r="J152" s="22" t="s">
        <v>43</v>
      </c>
      <c r="K152" s="14">
        <v>269875</v>
      </c>
      <c r="L152" s="14">
        <v>534291</v>
      </c>
      <c r="M152" s="15">
        <f t="shared" si="4"/>
        <v>804166</v>
      </c>
    </row>
    <row r="153" spans="1:13" ht="20.100000000000001" customHeight="1">
      <c r="A153" s="77">
        <v>4395</v>
      </c>
      <c r="B153" s="69">
        <v>3</v>
      </c>
      <c r="C153" s="12">
        <v>3</v>
      </c>
      <c r="D153" s="12">
        <v>90</v>
      </c>
      <c r="E153" s="12">
        <v>39</v>
      </c>
      <c r="F153" s="12">
        <v>22</v>
      </c>
      <c r="G153" s="11">
        <v>0</v>
      </c>
      <c r="H153" s="11">
        <v>77</v>
      </c>
      <c r="I153" s="11">
        <v>1</v>
      </c>
      <c r="J153" s="17" t="s">
        <v>36</v>
      </c>
      <c r="K153" s="14">
        <v>0</v>
      </c>
      <c r="L153" s="14">
        <v>40000</v>
      </c>
      <c r="M153" s="15">
        <f t="shared" ref="M153:M201" si="5">K153+L153</f>
        <v>40000</v>
      </c>
    </row>
    <row r="154" spans="1:13" ht="20.100000000000001" customHeight="1">
      <c r="A154" s="77">
        <v>4395</v>
      </c>
      <c r="B154" s="69">
        <v>3</v>
      </c>
      <c r="C154" s="12">
        <v>3</v>
      </c>
      <c r="D154" s="12">
        <v>90</v>
      </c>
      <c r="E154" s="12">
        <v>39</v>
      </c>
      <c r="F154" s="12">
        <v>24</v>
      </c>
      <c r="G154" s="11">
        <v>0</v>
      </c>
      <c r="H154" s="11">
        <v>77</v>
      </c>
      <c r="I154" s="11">
        <v>1</v>
      </c>
      <c r="J154" s="17" t="s">
        <v>76</v>
      </c>
      <c r="K154" s="14">
        <v>14152</v>
      </c>
      <c r="L154" s="14">
        <v>60456</v>
      </c>
      <c r="M154" s="15">
        <f t="shared" si="5"/>
        <v>74608</v>
      </c>
    </row>
    <row r="155" spans="1:13" ht="20.100000000000001" customHeight="1">
      <c r="A155" s="77">
        <v>4395</v>
      </c>
      <c r="B155" s="69">
        <v>3</v>
      </c>
      <c r="C155" s="12">
        <v>3</v>
      </c>
      <c r="D155" s="12">
        <v>90</v>
      </c>
      <c r="E155" s="12">
        <v>39</v>
      </c>
      <c r="F155" s="12">
        <v>26</v>
      </c>
      <c r="G155" s="11">
        <v>0</v>
      </c>
      <c r="H155" s="11">
        <v>77</v>
      </c>
      <c r="I155" s="11">
        <v>1</v>
      </c>
      <c r="J155" s="17" t="s">
        <v>131</v>
      </c>
      <c r="K155" s="14">
        <v>1462885</v>
      </c>
      <c r="L155" s="14">
        <v>180806</v>
      </c>
      <c r="M155" s="15">
        <f t="shared" si="5"/>
        <v>1643691</v>
      </c>
    </row>
    <row r="156" spans="1:13" ht="20.100000000000001" customHeight="1">
      <c r="A156" s="77">
        <v>4395</v>
      </c>
      <c r="B156" s="69">
        <v>3</v>
      </c>
      <c r="C156" s="12">
        <v>3</v>
      </c>
      <c r="D156" s="12">
        <v>90</v>
      </c>
      <c r="E156" s="12">
        <v>39</v>
      </c>
      <c r="F156" s="12">
        <v>31</v>
      </c>
      <c r="G156" s="11">
        <v>0</v>
      </c>
      <c r="H156" s="11">
        <v>77</v>
      </c>
      <c r="I156" s="11">
        <v>1</v>
      </c>
      <c r="J156" s="17" t="s">
        <v>44</v>
      </c>
      <c r="K156" s="14">
        <v>19055</v>
      </c>
      <c r="L156" s="14">
        <v>35023</v>
      </c>
      <c r="M156" s="15">
        <f t="shared" si="5"/>
        <v>54078</v>
      </c>
    </row>
    <row r="157" spans="1:13" ht="20.100000000000001" customHeight="1">
      <c r="A157" s="77">
        <v>4395</v>
      </c>
      <c r="B157" s="69">
        <v>3</v>
      </c>
      <c r="C157" s="12">
        <v>3</v>
      </c>
      <c r="D157" s="12">
        <v>90</v>
      </c>
      <c r="E157" s="12">
        <v>39</v>
      </c>
      <c r="F157" s="12">
        <v>38</v>
      </c>
      <c r="G157" s="11">
        <v>0</v>
      </c>
      <c r="H157" s="11">
        <v>77</v>
      </c>
      <c r="I157" s="11">
        <v>1</v>
      </c>
      <c r="J157" s="17" t="s">
        <v>132</v>
      </c>
      <c r="K157" s="14">
        <v>0</v>
      </c>
      <c r="L157" s="14">
        <v>15000</v>
      </c>
      <c r="M157" s="15">
        <f t="shared" si="5"/>
        <v>15000</v>
      </c>
    </row>
    <row r="158" spans="1:13" ht="20.100000000000001" customHeight="1">
      <c r="A158" s="77">
        <v>4395</v>
      </c>
      <c r="B158" s="69">
        <v>3</v>
      </c>
      <c r="C158" s="12">
        <v>3</v>
      </c>
      <c r="D158" s="12">
        <v>90</v>
      </c>
      <c r="E158" s="12">
        <v>39</v>
      </c>
      <c r="F158" s="12">
        <v>39</v>
      </c>
      <c r="G158" s="11">
        <v>0</v>
      </c>
      <c r="H158" s="11">
        <v>77</v>
      </c>
      <c r="I158" s="11">
        <v>1</v>
      </c>
      <c r="J158" s="17" t="s">
        <v>133</v>
      </c>
      <c r="K158" s="14">
        <v>25000</v>
      </c>
      <c r="L158" s="14">
        <v>5000</v>
      </c>
      <c r="M158" s="15">
        <f t="shared" si="5"/>
        <v>30000</v>
      </c>
    </row>
    <row r="159" spans="1:13" ht="20.100000000000001" customHeight="1">
      <c r="A159" s="77">
        <v>4395</v>
      </c>
      <c r="B159" s="69">
        <v>3</v>
      </c>
      <c r="C159" s="12">
        <v>3</v>
      </c>
      <c r="D159" s="12">
        <v>90</v>
      </c>
      <c r="E159" s="12">
        <v>39</v>
      </c>
      <c r="F159" s="12">
        <v>41</v>
      </c>
      <c r="G159" s="11">
        <v>0</v>
      </c>
      <c r="H159" s="11">
        <v>77</v>
      </c>
      <c r="I159" s="11">
        <v>1</v>
      </c>
      <c r="J159" s="17" t="s">
        <v>134</v>
      </c>
      <c r="K159" s="14">
        <v>0</v>
      </c>
      <c r="L159" s="14">
        <v>1000</v>
      </c>
      <c r="M159" s="15">
        <f t="shared" si="5"/>
        <v>1000</v>
      </c>
    </row>
    <row r="160" spans="1:13" ht="26.25" customHeight="1">
      <c r="A160" s="77">
        <v>4395</v>
      </c>
      <c r="B160" s="69">
        <v>3</v>
      </c>
      <c r="C160" s="12">
        <v>3</v>
      </c>
      <c r="D160" s="12">
        <v>90</v>
      </c>
      <c r="E160" s="12">
        <v>39</v>
      </c>
      <c r="F160" s="12">
        <v>43</v>
      </c>
      <c r="G160" s="11">
        <v>0</v>
      </c>
      <c r="H160" s="11">
        <v>77</v>
      </c>
      <c r="I160" s="11">
        <v>1</v>
      </c>
      <c r="J160" s="17" t="s">
        <v>135</v>
      </c>
      <c r="K160" s="14">
        <v>1260000</v>
      </c>
      <c r="L160" s="14">
        <v>2940000</v>
      </c>
      <c r="M160" s="15">
        <f t="shared" si="5"/>
        <v>4200000</v>
      </c>
    </row>
    <row r="161" spans="1:15" ht="27.75" customHeight="1">
      <c r="A161" s="77">
        <v>4395</v>
      </c>
      <c r="B161" s="69">
        <v>3</v>
      </c>
      <c r="C161" s="12">
        <v>3</v>
      </c>
      <c r="D161" s="12">
        <v>90</v>
      </c>
      <c r="E161" s="12">
        <v>39</v>
      </c>
      <c r="F161" s="12">
        <v>48</v>
      </c>
      <c r="G161" s="11">
        <v>0</v>
      </c>
      <c r="H161" s="11">
        <v>77</v>
      </c>
      <c r="I161" s="11">
        <v>1</v>
      </c>
      <c r="J161" s="17" t="s">
        <v>77</v>
      </c>
      <c r="K161" s="14">
        <v>0</v>
      </c>
      <c r="L161" s="14">
        <v>32600</v>
      </c>
      <c r="M161" s="15">
        <f t="shared" si="5"/>
        <v>32600</v>
      </c>
    </row>
    <row r="162" spans="1:15" ht="20.100000000000001" customHeight="1">
      <c r="A162" s="77">
        <v>4395</v>
      </c>
      <c r="B162" s="69">
        <v>3</v>
      </c>
      <c r="C162" s="12">
        <v>3</v>
      </c>
      <c r="D162" s="12">
        <v>90</v>
      </c>
      <c r="E162" s="12">
        <v>39</v>
      </c>
      <c r="F162" s="12">
        <v>50</v>
      </c>
      <c r="G162" s="11">
        <v>0</v>
      </c>
      <c r="H162" s="11">
        <v>77</v>
      </c>
      <c r="I162" s="11">
        <v>1</v>
      </c>
      <c r="J162" s="17" t="s">
        <v>78</v>
      </c>
      <c r="K162" s="14">
        <v>50000</v>
      </c>
      <c r="L162" s="14">
        <v>150000</v>
      </c>
      <c r="M162" s="15">
        <f t="shared" si="5"/>
        <v>200000</v>
      </c>
    </row>
    <row r="163" spans="1:15" ht="20.100000000000001" customHeight="1">
      <c r="A163" s="77">
        <v>4395</v>
      </c>
      <c r="B163" s="69">
        <v>3</v>
      </c>
      <c r="C163" s="12">
        <v>3</v>
      </c>
      <c r="D163" s="12">
        <v>90</v>
      </c>
      <c r="E163" s="12">
        <v>39</v>
      </c>
      <c r="F163" s="12">
        <v>52</v>
      </c>
      <c r="G163" s="11">
        <v>0</v>
      </c>
      <c r="H163" s="11">
        <v>77</v>
      </c>
      <c r="I163" s="11">
        <v>1</v>
      </c>
      <c r="J163" s="17" t="s">
        <v>136</v>
      </c>
      <c r="K163" s="14">
        <v>647100</v>
      </c>
      <c r="L163" s="14">
        <v>71900</v>
      </c>
      <c r="M163" s="15">
        <f t="shared" si="5"/>
        <v>719000</v>
      </c>
    </row>
    <row r="164" spans="1:15" ht="20.100000000000001" customHeight="1">
      <c r="A164" s="77">
        <v>4395</v>
      </c>
      <c r="B164" s="68">
        <v>3</v>
      </c>
      <c r="C164" s="10">
        <v>3</v>
      </c>
      <c r="D164" s="10">
        <v>90</v>
      </c>
      <c r="E164" s="10">
        <v>39</v>
      </c>
      <c r="F164" s="10">
        <v>55</v>
      </c>
      <c r="G164" s="11">
        <v>0</v>
      </c>
      <c r="H164" s="11">
        <v>77</v>
      </c>
      <c r="I164" s="11">
        <v>1</v>
      </c>
      <c r="J164" s="17" t="s">
        <v>80</v>
      </c>
      <c r="K164" s="14">
        <v>290453</v>
      </c>
      <c r="L164" s="14">
        <v>1467724</v>
      </c>
      <c r="M164" s="15">
        <f t="shared" si="5"/>
        <v>1758177</v>
      </c>
    </row>
    <row r="165" spans="1:15" ht="20.100000000000001" customHeight="1">
      <c r="A165" s="77">
        <v>4395</v>
      </c>
      <c r="B165" s="69">
        <v>3</v>
      </c>
      <c r="C165" s="12">
        <v>3</v>
      </c>
      <c r="D165" s="12">
        <v>90</v>
      </c>
      <c r="E165" s="12">
        <v>39</v>
      </c>
      <c r="F165" s="12">
        <v>59</v>
      </c>
      <c r="G165" s="11">
        <v>0</v>
      </c>
      <c r="H165" s="11">
        <v>77</v>
      </c>
      <c r="I165" s="11">
        <v>1</v>
      </c>
      <c r="J165" s="17" t="s">
        <v>46</v>
      </c>
      <c r="K165" s="14">
        <v>48677</v>
      </c>
      <c r="L165" s="14">
        <v>34007</v>
      </c>
      <c r="M165" s="15">
        <f t="shared" si="5"/>
        <v>82684</v>
      </c>
    </row>
    <row r="166" spans="1:15" ht="20.100000000000001" customHeight="1">
      <c r="A166" s="77">
        <v>4395</v>
      </c>
      <c r="B166" s="69">
        <v>3</v>
      </c>
      <c r="C166" s="12">
        <v>3</v>
      </c>
      <c r="D166" s="12">
        <v>90</v>
      </c>
      <c r="E166" s="12">
        <v>39</v>
      </c>
      <c r="F166" s="12">
        <v>60</v>
      </c>
      <c r="G166" s="11">
        <v>0</v>
      </c>
      <c r="H166" s="11">
        <v>77</v>
      </c>
      <c r="I166" s="11">
        <v>1</v>
      </c>
      <c r="J166" s="17" t="s">
        <v>137</v>
      </c>
      <c r="K166" s="14">
        <v>0</v>
      </c>
      <c r="L166" s="14">
        <v>10000</v>
      </c>
      <c r="M166" s="15">
        <f t="shared" si="5"/>
        <v>10000</v>
      </c>
    </row>
    <row r="167" spans="1:15" ht="20.100000000000001" customHeight="1">
      <c r="A167" s="77">
        <v>4395</v>
      </c>
      <c r="B167" s="69">
        <v>3</v>
      </c>
      <c r="C167" s="12">
        <v>3</v>
      </c>
      <c r="D167" s="12">
        <v>90</v>
      </c>
      <c r="E167" s="12">
        <v>39</v>
      </c>
      <c r="F167" s="12">
        <v>61</v>
      </c>
      <c r="G167" s="11">
        <v>0</v>
      </c>
      <c r="H167" s="11">
        <v>77</v>
      </c>
      <c r="I167" s="11">
        <v>1</v>
      </c>
      <c r="J167" s="17" t="s">
        <v>138</v>
      </c>
      <c r="K167" s="14">
        <v>227224</v>
      </c>
      <c r="L167" s="14">
        <v>719541</v>
      </c>
      <c r="M167" s="15">
        <f t="shared" si="5"/>
        <v>946765</v>
      </c>
    </row>
    <row r="168" spans="1:15" ht="26.25" customHeight="1">
      <c r="A168" s="77">
        <v>4395</v>
      </c>
      <c r="B168" s="69">
        <v>3</v>
      </c>
      <c r="C168" s="12">
        <v>3</v>
      </c>
      <c r="D168" s="12">
        <v>90</v>
      </c>
      <c r="E168" s="12">
        <v>39</v>
      </c>
      <c r="F168" s="25">
        <v>74</v>
      </c>
      <c r="G168" s="11">
        <v>0</v>
      </c>
      <c r="H168" s="11">
        <v>77</v>
      </c>
      <c r="I168" s="11">
        <v>1</v>
      </c>
      <c r="J168" s="17" t="s">
        <v>139</v>
      </c>
      <c r="K168" s="14">
        <v>4143000</v>
      </c>
      <c r="L168" s="14">
        <v>447000</v>
      </c>
      <c r="M168" s="15">
        <f t="shared" si="5"/>
        <v>4590000</v>
      </c>
    </row>
    <row r="169" spans="1:15" ht="25.5" customHeight="1">
      <c r="A169" s="77">
        <v>4395</v>
      </c>
      <c r="B169" s="69">
        <v>3</v>
      </c>
      <c r="C169" s="12">
        <v>3</v>
      </c>
      <c r="D169" s="12">
        <v>90</v>
      </c>
      <c r="E169" s="12">
        <v>39</v>
      </c>
      <c r="F169" s="12">
        <v>82</v>
      </c>
      <c r="G169" s="11">
        <v>0</v>
      </c>
      <c r="H169" s="11">
        <v>77</v>
      </c>
      <c r="I169" s="11">
        <v>1</v>
      </c>
      <c r="J169" s="17" t="s">
        <v>140</v>
      </c>
      <c r="K169" s="14">
        <v>271000</v>
      </c>
      <c r="L169" s="14">
        <v>0</v>
      </c>
      <c r="M169" s="15">
        <f t="shared" si="5"/>
        <v>271000</v>
      </c>
    </row>
    <row r="170" spans="1:15" ht="20.100000000000001" customHeight="1">
      <c r="A170" s="77">
        <v>4395</v>
      </c>
      <c r="B170" s="69">
        <v>3</v>
      </c>
      <c r="C170" s="12">
        <v>3</v>
      </c>
      <c r="D170" s="12">
        <v>90</v>
      </c>
      <c r="E170" s="12">
        <v>39</v>
      </c>
      <c r="F170" s="12">
        <v>86</v>
      </c>
      <c r="G170" s="11">
        <v>0</v>
      </c>
      <c r="H170" s="11">
        <v>77</v>
      </c>
      <c r="I170" s="11">
        <v>1</v>
      </c>
      <c r="J170" s="17" t="s">
        <v>141</v>
      </c>
      <c r="K170" s="14">
        <v>0</v>
      </c>
      <c r="L170" s="14">
        <v>11100</v>
      </c>
      <c r="M170" s="15">
        <f t="shared" si="5"/>
        <v>11100</v>
      </c>
    </row>
    <row r="171" spans="1:15" ht="25.5" customHeight="1">
      <c r="A171" s="77">
        <v>4395</v>
      </c>
      <c r="B171" s="69">
        <v>3</v>
      </c>
      <c r="C171" s="12">
        <v>3</v>
      </c>
      <c r="D171" s="12">
        <v>90</v>
      </c>
      <c r="E171" s="12">
        <v>39</v>
      </c>
      <c r="F171" s="12">
        <v>87</v>
      </c>
      <c r="G171" s="11">
        <v>0</v>
      </c>
      <c r="H171" s="11">
        <v>77</v>
      </c>
      <c r="I171" s="11">
        <v>1</v>
      </c>
      <c r="J171" s="17" t="s">
        <v>142</v>
      </c>
      <c r="K171" s="14">
        <v>118980</v>
      </c>
      <c r="L171" s="14">
        <v>277620</v>
      </c>
      <c r="M171" s="15">
        <f t="shared" si="5"/>
        <v>396600</v>
      </c>
    </row>
    <row r="172" spans="1:15" ht="20.100000000000001" customHeight="1">
      <c r="A172" s="77">
        <v>4395</v>
      </c>
      <c r="B172" s="69">
        <v>3</v>
      </c>
      <c r="C172" s="12">
        <v>3</v>
      </c>
      <c r="D172" s="12">
        <v>90</v>
      </c>
      <c r="E172" s="12">
        <v>39</v>
      </c>
      <c r="F172" s="12">
        <v>98</v>
      </c>
      <c r="G172" s="11">
        <v>0</v>
      </c>
      <c r="H172" s="11">
        <v>77</v>
      </c>
      <c r="I172" s="11">
        <v>1</v>
      </c>
      <c r="J172" s="17" t="s">
        <v>143</v>
      </c>
      <c r="K172" s="14">
        <v>212859</v>
      </c>
      <c r="L172" s="14">
        <v>174158</v>
      </c>
      <c r="M172" s="15">
        <f t="shared" si="5"/>
        <v>387017</v>
      </c>
    </row>
    <row r="173" spans="1:15" ht="20.100000000000001" customHeight="1">
      <c r="A173" s="77">
        <v>4395</v>
      </c>
      <c r="B173" s="81">
        <v>3</v>
      </c>
      <c r="C173" s="82">
        <v>3</v>
      </c>
      <c r="D173" s="82">
        <v>90</v>
      </c>
      <c r="E173" s="82">
        <v>39</v>
      </c>
      <c r="F173" s="82">
        <v>99</v>
      </c>
      <c r="G173" s="83">
        <v>0</v>
      </c>
      <c r="H173" s="82">
        <v>60</v>
      </c>
      <c r="I173" s="82">
        <v>1</v>
      </c>
      <c r="J173" s="84" t="s">
        <v>50</v>
      </c>
      <c r="K173" s="85">
        <v>346063947.85000002</v>
      </c>
      <c r="L173" s="85">
        <v>170449407.15000001</v>
      </c>
      <c r="M173" s="86">
        <v>516513355</v>
      </c>
      <c r="O173" s="78"/>
    </row>
    <row r="174" spans="1:15" ht="20.100000000000001" customHeight="1">
      <c r="A174" s="77">
        <v>4395</v>
      </c>
      <c r="B174" s="69">
        <v>3</v>
      </c>
      <c r="C174" s="12">
        <v>3</v>
      </c>
      <c r="D174" s="12">
        <v>90</v>
      </c>
      <c r="E174" s="12">
        <v>39</v>
      </c>
      <c r="F174" s="12">
        <v>99</v>
      </c>
      <c r="G174" s="11">
        <v>0</v>
      </c>
      <c r="H174" s="12">
        <v>77</v>
      </c>
      <c r="I174" s="12">
        <v>1</v>
      </c>
      <c r="J174" s="17" t="s">
        <v>50</v>
      </c>
      <c r="K174" s="14">
        <v>3539526</v>
      </c>
      <c r="L174" s="14">
        <v>1717287</v>
      </c>
      <c r="M174" s="15">
        <f t="shared" si="5"/>
        <v>5256813</v>
      </c>
      <c r="O174" s="78"/>
    </row>
    <row r="175" spans="1:15" ht="20.100000000000001" customHeight="1">
      <c r="A175" s="77">
        <v>4395</v>
      </c>
      <c r="B175" s="68">
        <v>3</v>
      </c>
      <c r="C175" s="10">
        <v>3</v>
      </c>
      <c r="D175" s="10">
        <v>90</v>
      </c>
      <c r="E175" s="10">
        <v>40</v>
      </c>
      <c r="F175" s="10">
        <v>2</v>
      </c>
      <c r="G175" s="11">
        <v>0</v>
      </c>
      <c r="H175" s="12">
        <v>77</v>
      </c>
      <c r="I175" s="12">
        <v>1</v>
      </c>
      <c r="J175" s="17" t="s">
        <v>16</v>
      </c>
      <c r="K175" s="14">
        <v>0</v>
      </c>
      <c r="L175" s="14">
        <v>100000</v>
      </c>
      <c r="M175" s="15">
        <f t="shared" si="5"/>
        <v>100000</v>
      </c>
      <c r="O175" s="79"/>
    </row>
    <row r="176" spans="1:15" ht="20.100000000000001" customHeight="1">
      <c r="A176" s="77">
        <v>4395</v>
      </c>
      <c r="B176" s="68">
        <v>3</v>
      </c>
      <c r="C176" s="10">
        <v>3</v>
      </c>
      <c r="D176" s="10">
        <v>90</v>
      </c>
      <c r="E176" s="10">
        <v>47</v>
      </c>
      <c r="F176" s="10">
        <v>99</v>
      </c>
      <c r="G176" s="11">
        <v>0</v>
      </c>
      <c r="H176" s="12">
        <v>77</v>
      </c>
      <c r="I176" s="12">
        <v>1</v>
      </c>
      <c r="J176" s="17" t="s">
        <v>52</v>
      </c>
      <c r="K176" s="14">
        <v>1480815</v>
      </c>
      <c r="L176" s="14">
        <v>4200</v>
      </c>
      <c r="M176" s="15">
        <f t="shared" si="5"/>
        <v>1485015</v>
      </c>
      <c r="O176" s="79"/>
    </row>
    <row r="177" spans="1:15" ht="23.25" customHeight="1">
      <c r="A177" s="77">
        <v>4395</v>
      </c>
      <c r="B177" s="69">
        <v>3</v>
      </c>
      <c r="C177" s="12">
        <v>3</v>
      </c>
      <c r="D177" s="12">
        <v>90</v>
      </c>
      <c r="E177" s="12">
        <v>49</v>
      </c>
      <c r="F177" s="12">
        <v>3</v>
      </c>
      <c r="G177" s="11">
        <v>0</v>
      </c>
      <c r="H177" s="12">
        <v>77</v>
      </c>
      <c r="I177" s="12">
        <v>1</v>
      </c>
      <c r="J177" s="17" t="s">
        <v>144</v>
      </c>
      <c r="K177" s="14">
        <v>320000</v>
      </c>
      <c r="L177" s="14">
        <v>80000</v>
      </c>
      <c r="M177" s="15">
        <f t="shared" si="5"/>
        <v>400000</v>
      </c>
      <c r="O177" s="78"/>
    </row>
    <row r="178" spans="1:15" ht="20.100000000000001" customHeight="1">
      <c r="A178" s="77">
        <v>4395</v>
      </c>
      <c r="B178" s="69">
        <v>3</v>
      </c>
      <c r="C178" s="12">
        <v>3</v>
      </c>
      <c r="D178" s="12">
        <v>90</v>
      </c>
      <c r="E178" s="12">
        <v>49</v>
      </c>
      <c r="F178" s="12">
        <v>5</v>
      </c>
      <c r="G178" s="11">
        <v>0</v>
      </c>
      <c r="H178" s="12">
        <v>77</v>
      </c>
      <c r="I178" s="12">
        <v>1</v>
      </c>
      <c r="J178" s="17" t="s">
        <v>145</v>
      </c>
      <c r="K178" s="14">
        <v>16373700</v>
      </c>
      <c r="L178" s="14">
        <v>1819300</v>
      </c>
      <c r="M178" s="15">
        <f t="shared" si="5"/>
        <v>18193000</v>
      </c>
      <c r="O178" s="78"/>
    </row>
    <row r="179" spans="1:15" ht="29.25" customHeight="1">
      <c r="A179" s="77">
        <v>4395</v>
      </c>
      <c r="B179" s="69">
        <v>3</v>
      </c>
      <c r="C179" s="12">
        <v>3</v>
      </c>
      <c r="D179" s="12">
        <v>90</v>
      </c>
      <c r="E179" s="12">
        <v>93</v>
      </c>
      <c r="F179" s="12">
        <v>27</v>
      </c>
      <c r="G179" s="11">
        <v>0</v>
      </c>
      <c r="H179" s="12">
        <v>24</v>
      </c>
      <c r="I179" s="12">
        <v>1</v>
      </c>
      <c r="J179" s="17" t="s">
        <v>146</v>
      </c>
      <c r="K179" s="14">
        <v>45434</v>
      </c>
      <c r="L179" s="14">
        <v>0</v>
      </c>
      <c r="M179" s="23">
        <f t="shared" si="5"/>
        <v>45434</v>
      </c>
      <c r="O179" s="78"/>
    </row>
    <row r="180" spans="1:15" ht="30" customHeight="1">
      <c r="A180" s="77">
        <v>4395</v>
      </c>
      <c r="B180" s="69">
        <v>3</v>
      </c>
      <c r="C180" s="12">
        <v>3</v>
      </c>
      <c r="D180" s="12">
        <v>90</v>
      </c>
      <c r="E180" s="12">
        <v>93</v>
      </c>
      <c r="F180" s="12">
        <v>27</v>
      </c>
      <c r="G180" s="11">
        <v>0</v>
      </c>
      <c r="H180" s="12">
        <v>60</v>
      </c>
      <c r="I180" s="67">
        <v>2</v>
      </c>
      <c r="J180" s="17" t="s">
        <v>146</v>
      </c>
      <c r="K180" s="14">
        <v>120000</v>
      </c>
      <c r="L180" s="14">
        <v>0</v>
      </c>
      <c r="M180" s="15">
        <f t="shared" si="5"/>
        <v>120000</v>
      </c>
      <c r="O180" s="78"/>
    </row>
    <row r="181" spans="1:15" ht="28.5" customHeight="1">
      <c r="A181" s="77">
        <v>4395</v>
      </c>
      <c r="B181" s="69">
        <v>3</v>
      </c>
      <c r="C181" s="12">
        <v>3</v>
      </c>
      <c r="D181" s="12">
        <v>90</v>
      </c>
      <c r="E181" s="12">
        <v>93</v>
      </c>
      <c r="F181" s="12">
        <v>27</v>
      </c>
      <c r="G181" s="11">
        <v>0</v>
      </c>
      <c r="H181" s="12">
        <v>61</v>
      </c>
      <c r="I181" s="12">
        <v>1</v>
      </c>
      <c r="J181" s="17" t="s">
        <v>146</v>
      </c>
      <c r="K181" s="14">
        <v>55687869</v>
      </c>
      <c r="L181" s="14">
        <v>0</v>
      </c>
      <c r="M181" s="15">
        <f t="shared" si="5"/>
        <v>55687869</v>
      </c>
    </row>
    <row r="182" spans="1:15" ht="28.5" customHeight="1">
      <c r="A182" s="77">
        <v>4395</v>
      </c>
      <c r="B182" s="69">
        <v>3</v>
      </c>
      <c r="C182" s="12">
        <v>3</v>
      </c>
      <c r="D182" s="12">
        <v>90</v>
      </c>
      <c r="E182" s="12">
        <v>93</v>
      </c>
      <c r="F182" s="12">
        <v>27</v>
      </c>
      <c r="G182" s="11">
        <v>0</v>
      </c>
      <c r="H182" s="12">
        <v>70</v>
      </c>
      <c r="I182" s="12">
        <v>1</v>
      </c>
      <c r="J182" s="17" t="s">
        <v>146</v>
      </c>
      <c r="K182" s="14">
        <v>664363</v>
      </c>
      <c r="L182" s="14">
        <v>0</v>
      </c>
      <c r="M182" s="15">
        <f t="shared" si="5"/>
        <v>664363</v>
      </c>
    </row>
    <row r="183" spans="1:15" ht="27.75" customHeight="1">
      <c r="A183" s="77">
        <v>4395</v>
      </c>
      <c r="B183" s="69">
        <v>3</v>
      </c>
      <c r="C183" s="12">
        <v>3</v>
      </c>
      <c r="D183" s="12">
        <v>90</v>
      </c>
      <c r="E183" s="12">
        <v>93</v>
      </c>
      <c r="F183" s="12">
        <v>27</v>
      </c>
      <c r="G183" s="11">
        <v>0</v>
      </c>
      <c r="H183" s="12">
        <v>77</v>
      </c>
      <c r="I183" s="12">
        <v>1</v>
      </c>
      <c r="J183" s="17" t="s">
        <v>146</v>
      </c>
      <c r="K183" s="14">
        <v>96705300</v>
      </c>
      <c r="L183" s="14">
        <v>0</v>
      </c>
      <c r="M183" s="15">
        <f t="shared" si="5"/>
        <v>96705300</v>
      </c>
    </row>
    <row r="184" spans="1:15" ht="20.100000000000001" customHeight="1">
      <c r="A184" s="77">
        <v>4395</v>
      </c>
      <c r="B184" s="69">
        <v>3</v>
      </c>
      <c r="C184" s="12">
        <v>3</v>
      </c>
      <c r="D184" s="12">
        <v>91</v>
      </c>
      <c r="E184" s="12">
        <v>39</v>
      </c>
      <c r="F184" s="12">
        <v>30</v>
      </c>
      <c r="G184" s="11">
        <v>0</v>
      </c>
      <c r="H184" s="11">
        <v>77</v>
      </c>
      <c r="I184" s="11">
        <v>1</v>
      </c>
      <c r="J184" s="17" t="s">
        <v>147</v>
      </c>
      <c r="K184" s="14">
        <v>12000</v>
      </c>
      <c r="L184" s="14">
        <v>29000</v>
      </c>
      <c r="M184" s="23">
        <f t="shared" si="5"/>
        <v>41000</v>
      </c>
    </row>
    <row r="185" spans="1:15" ht="27.75" customHeight="1">
      <c r="A185" s="77">
        <v>4395</v>
      </c>
      <c r="B185" s="69">
        <v>4</v>
      </c>
      <c r="C185" s="12">
        <v>4</v>
      </c>
      <c r="D185" s="12">
        <v>90</v>
      </c>
      <c r="E185" s="12">
        <v>52</v>
      </c>
      <c r="F185" s="12">
        <v>4</v>
      </c>
      <c r="G185" s="11">
        <v>0</v>
      </c>
      <c r="H185" s="12">
        <v>77</v>
      </c>
      <c r="I185" s="12">
        <v>1</v>
      </c>
      <c r="J185" s="17" t="s">
        <v>61</v>
      </c>
      <c r="K185" s="14">
        <v>40000</v>
      </c>
      <c r="L185" s="14">
        <v>10000</v>
      </c>
      <c r="M185" s="15">
        <f t="shared" si="5"/>
        <v>50000</v>
      </c>
    </row>
    <row r="186" spans="1:15" ht="24.75" customHeight="1">
      <c r="A186" s="77">
        <v>4395</v>
      </c>
      <c r="B186" s="69">
        <v>4</v>
      </c>
      <c r="C186" s="12">
        <v>4</v>
      </c>
      <c r="D186" s="12">
        <v>90</v>
      </c>
      <c r="E186" s="12">
        <v>52</v>
      </c>
      <c r="F186" s="12">
        <v>8</v>
      </c>
      <c r="G186" s="11">
        <v>0</v>
      </c>
      <c r="H186" s="12">
        <v>77</v>
      </c>
      <c r="I186" s="12">
        <v>1</v>
      </c>
      <c r="J186" s="17" t="s">
        <v>63</v>
      </c>
      <c r="K186" s="14">
        <v>280000</v>
      </c>
      <c r="L186" s="14">
        <v>445000</v>
      </c>
      <c r="M186" s="15">
        <f t="shared" si="5"/>
        <v>725000</v>
      </c>
    </row>
    <row r="187" spans="1:15" ht="29.25" customHeight="1">
      <c r="A187" s="77">
        <v>4395</v>
      </c>
      <c r="B187" s="69">
        <v>4</v>
      </c>
      <c r="C187" s="12">
        <v>4</v>
      </c>
      <c r="D187" s="12">
        <v>90</v>
      </c>
      <c r="E187" s="12">
        <v>52</v>
      </c>
      <c r="F187" s="12">
        <v>9</v>
      </c>
      <c r="G187" s="11">
        <v>0</v>
      </c>
      <c r="H187" s="12">
        <v>77</v>
      </c>
      <c r="I187" s="12">
        <v>1</v>
      </c>
      <c r="J187" s="17" t="s">
        <v>148</v>
      </c>
      <c r="K187" s="14">
        <v>68083</v>
      </c>
      <c r="L187" s="14">
        <v>102657</v>
      </c>
      <c r="M187" s="15">
        <f t="shared" si="5"/>
        <v>170740</v>
      </c>
    </row>
    <row r="188" spans="1:15" ht="27" customHeight="1">
      <c r="A188" s="77">
        <v>4395</v>
      </c>
      <c r="B188" s="69">
        <v>4</v>
      </c>
      <c r="C188" s="12">
        <v>4</v>
      </c>
      <c r="D188" s="12">
        <v>90</v>
      </c>
      <c r="E188" s="12">
        <v>52</v>
      </c>
      <c r="F188" s="12">
        <v>10</v>
      </c>
      <c r="G188" s="11">
        <v>0</v>
      </c>
      <c r="H188" s="12">
        <v>77</v>
      </c>
      <c r="I188" s="12">
        <v>1</v>
      </c>
      <c r="J188" s="17" t="s">
        <v>64</v>
      </c>
      <c r="K188" s="14">
        <v>62500</v>
      </c>
      <c r="L188" s="14">
        <v>112500</v>
      </c>
      <c r="M188" s="15">
        <f t="shared" si="5"/>
        <v>175000</v>
      </c>
    </row>
    <row r="189" spans="1:15" ht="27.75" customHeight="1">
      <c r="A189" s="77">
        <v>4395</v>
      </c>
      <c r="B189" s="69">
        <v>4</v>
      </c>
      <c r="C189" s="12">
        <v>4</v>
      </c>
      <c r="D189" s="12">
        <v>90</v>
      </c>
      <c r="E189" s="12">
        <v>52</v>
      </c>
      <c r="F189" s="12">
        <v>11</v>
      </c>
      <c r="G189" s="11">
        <v>0</v>
      </c>
      <c r="H189" s="12">
        <v>77</v>
      </c>
      <c r="I189" s="12">
        <v>1</v>
      </c>
      <c r="J189" s="17" t="s">
        <v>149</v>
      </c>
      <c r="K189" s="14">
        <v>6355</v>
      </c>
      <c r="L189" s="14">
        <v>7767</v>
      </c>
      <c r="M189" s="15">
        <f t="shared" si="5"/>
        <v>14122</v>
      </c>
    </row>
    <row r="190" spans="1:15" ht="26.25" customHeight="1">
      <c r="A190" s="77">
        <v>4395</v>
      </c>
      <c r="B190" s="69">
        <v>4</v>
      </c>
      <c r="C190" s="12">
        <v>4</v>
      </c>
      <c r="D190" s="12">
        <v>90</v>
      </c>
      <c r="E190" s="12">
        <v>52</v>
      </c>
      <c r="F190" s="12">
        <v>12</v>
      </c>
      <c r="G190" s="11">
        <v>0</v>
      </c>
      <c r="H190" s="12">
        <v>77</v>
      </c>
      <c r="I190" s="12">
        <v>1</v>
      </c>
      <c r="J190" s="17" t="s">
        <v>65</v>
      </c>
      <c r="K190" s="14">
        <v>258720</v>
      </c>
      <c r="L190" s="14">
        <v>62080</v>
      </c>
      <c r="M190" s="15">
        <f t="shared" si="5"/>
        <v>320800</v>
      </c>
    </row>
    <row r="191" spans="1:15" ht="20.100000000000001" customHeight="1">
      <c r="A191" s="77">
        <v>4395</v>
      </c>
      <c r="B191" s="69">
        <v>4</v>
      </c>
      <c r="C191" s="12">
        <v>4</v>
      </c>
      <c r="D191" s="12">
        <v>90</v>
      </c>
      <c r="E191" s="12">
        <v>52</v>
      </c>
      <c r="F191" s="12">
        <v>14</v>
      </c>
      <c r="G191" s="11">
        <v>0</v>
      </c>
      <c r="H191" s="12">
        <v>77</v>
      </c>
      <c r="I191" s="12">
        <v>1</v>
      </c>
      <c r="J191" s="17" t="s">
        <v>150</v>
      </c>
      <c r="K191" s="14">
        <v>6913438</v>
      </c>
      <c r="L191" s="14">
        <v>1732757</v>
      </c>
      <c r="M191" s="15">
        <f t="shared" si="5"/>
        <v>8646195</v>
      </c>
    </row>
    <row r="192" spans="1:15" ht="20.100000000000001" customHeight="1">
      <c r="A192" s="77">
        <v>4395</v>
      </c>
      <c r="B192" s="69">
        <v>4</v>
      </c>
      <c r="C192" s="12">
        <v>4</v>
      </c>
      <c r="D192" s="12">
        <v>90</v>
      </c>
      <c r="E192" s="12">
        <v>52</v>
      </c>
      <c r="F192" s="12">
        <v>15</v>
      </c>
      <c r="G192" s="11">
        <v>0</v>
      </c>
      <c r="H192" s="12">
        <v>77</v>
      </c>
      <c r="I192" s="12">
        <v>1</v>
      </c>
      <c r="J192" s="17" t="s">
        <v>151</v>
      </c>
      <c r="K192" s="14">
        <v>0</v>
      </c>
      <c r="L192" s="14">
        <v>350000</v>
      </c>
      <c r="M192" s="15">
        <f t="shared" si="5"/>
        <v>350000</v>
      </c>
    </row>
    <row r="193" spans="1:13" ht="20.100000000000001" customHeight="1">
      <c r="A193" s="77">
        <v>4395</v>
      </c>
      <c r="B193" s="69">
        <v>4</v>
      </c>
      <c r="C193" s="12">
        <v>4</v>
      </c>
      <c r="D193" s="12">
        <v>90</v>
      </c>
      <c r="E193" s="12">
        <v>52</v>
      </c>
      <c r="F193" s="12">
        <v>17</v>
      </c>
      <c r="G193" s="11">
        <v>0</v>
      </c>
      <c r="H193" s="12">
        <v>47</v>
      </c>
      <c r="I193" s="12">
        <v>1</v>
      </c>
      <c r="J193" s="17" t="s">
        <v>152</v>
      </c>
      <c r="K193" s="14">
        <v>0</v>
      </c>
      <c r="L193" s="14">
        <v>3680070</v>
      </c>
      <c r="M193" s="15">
        <f t="shared" si="5"/>
        <v>3680070</v>
      </c>
    </row>
    <row r="194" spans="1:13" ht="20.100000000000001" customHeight="1">
      <c r="A194" s="77">
        <v>4395</v>
      </c>
      <c r="B194" s="69">
        <v>4</v>
      </c>
      <c r="C194" s="12">
        <v>4</v>
      </c>
      <c r="D194" s="12">
        <v>90</v>
      </c>
      <c r="E194" s="12">
        <v>52</v>
      </c>
      <c r="F194" s="12">
        <v>17</v>
      </c>
      <c r="G194" s="11">
        <v>0</v>
      </c>
      <c r="H194" s="12">
        <v>77</v>
      </c>
      <c r="I194" s="12">
        <v>1</v>
      </c>
      <c r="J194" s="17" t="s">
        <v>152</v>
      </c>
      <c r="K194" s="14">
        <v>0</v>
      </c>
      <c r="L194" s="14">
        <v>13360830</v>
      </c>
      <c r="M194" s="15">
        <f t="shared" si="5"/>
        <v>13360830</v>
      </c>
    </row>
    <row r="195" spans="1:13" ht="20.100000000000001" customHeight="1">
      <c r="A195" s="77">
        <v>4395</v>
      </c>
      <c r="B195" s="69">
        <v>4</v>
      </c>
      <c r="C195" s="12">
        <v>4</v>
      </c>
      <c r="D195" s="12">
        <v>90</v>
      </c>
      <c r="E195" s="12">
        <v>52</v>
      </c>
      <c r="F195" s="12">
        <v>18</v>
      </c>
      <c r="G195" s="11">
        <v>0</v>
      </c>
      <c r="H195" s="12">
        <v>77</v>
      </c>
      <c r="I195" s="12">
        <v>1</v>
      </c>
      <c r="J195" s="17" t="s">
        <v>153</v>
      </c>
      <c r="K195" s="14">
        <v>0</v>
      </c>
      <c r="L195" s="14">
        <v>77000</v>
      </c>
      <c r="M195" s="15">
        <f t="shared" si="5"/>
        <v>77000</v>
      </c>
    </row>
    <row r="196" spans="1:13" ht="20.100000000000001" customHeight="1">
      <c r="A196" s="77">
        <v>4395</v>
      </c>
      <c r="B196" s="69">
        <v>4</v>
      </c>
      <c r="C196" s="12">
        <v>4</v>
      </c>
      <c r="D196" s="12">
        <v>90</v>
      </c>
      <c r="E196" s="12">
        <v>52</v>
      </c>
      <c r="F196" s="12">
        <v>19</v>
      </c>
      <c r="G196" s="11">
        <v>0</v>
      </c>
      <c r="H196" s="12">
        <v>77</v>
      </c>
      <c r="I196" s="12">
        <v>1</v>
      </c>
      <c r="J196" s="17" t="s">
        <v>154</v>
      </c>
      <c r="K196" s="14">
        <v>0</v>
      </c>
      <c r="L196" s="14">
        <v>200000</v>
      </c>
      <c r="M196" s="15">
        <f t="shared" si="5"/>
        <v>200000</v>
      </c>
    </row>
    <row r="197" spans="1:13" ht="20.100000000000001" customHeight="1">
      <c r="A197" s="77">
        <v>4395</v>
      </c>
      <c r="B197" s="69">
        <v>4</v>
      </c>
      <c r="C197" s="12">
        <v>4</v>
      </c>
      <c r="D197" s="12">
        <v>90</v>
      </c>
      <c r="E197" s="12">
        <v>52</v>
      </c>
      <c r="F197" s="12">
        <v>22</v>
      </c>
      <c r="G197" s="11">
        <v>0</v>
      </c>
      <c r="H197" s="12">
        <v>77</v>
      </c>
      <c r="I197" s="12">
        <v>1</v>
      </c>
      <c r="J197" s="17" t="s">
        <v>67</v>
      </c>
      <c r="K197" s="14">
        <v>0</v>
      </c>
      <c r="L197" s="14">
        <v>30000</v>
      </c>
      <c r="M197" s="15">
        <f t="shared" si="5"/>
        <v>30000</v>
      </c>
    </row>
    <row r="198" spans="1:13" ht="20.100000000000001" customHeight="1">
      <c r="A198" s="77">
        <v>4395</v>
      </c>
      <c r="B198" s="69">
        <v>4</v>
      </c>
      <c r="C198" s="12">
        <v>4</v>
      </c>
      <c r="D198" s="12">
        <v>90</v>
      </c>
      <c r="E198" s="12">
        <v>52</v>
      </c>
      <c r="F198" s="12">
        <v>25</v>
      </c>
      <c r="G198" s="11">
        <v>0</v>
      </c>
      <c r="H198" s="12">
        <v>77</v>
      </c>
      <c r="I198" s="12">
        <v>1</v>
      </c>
      <c r="J198" s="17" t="s">
        <v>155</v>
      </c>
      <c r="K198" s="14">
        <v>525000</v>
      </c>
      <c r="L198" s="14">
        <v>175200</v>
      </c>
      <c r="M198" s="15">
        <f t="shared" si="5"/>
        <v>700200</v>
      </c>
    </row>
    <row r="199" spans="1:13" ht="20.100000000000001" customHeight="1">
      <c r="A199" s="77">
        <v>4395</v>
      </c>
      <c r="B199" s="69">
        <v>4</v>
      </c>
      <c r="C199" s="12">
        <v>4</v>
      </c>
      <c r="D199" s="12">
        <v>90</v>
      </c>
      <c r="E199" s="12">
        <v>52</v>
      </c>
      <c r="F199" s="12">
        <v>26</v>
      </c>
      <c r="G199" s="11">
        <v>0</v>
      </c>
      <c r="H199" s="12">
        <v>77</v>
      </c>
      <c r="I199" s="12">
        <v>1</v>
      </c>
      <c r="J199" s="17" t="s">
        <v>68</v>
      </c>
      <c r="K199" s="14">
        <v>0</v>
      </c>
      <c r="L199" s="14">
        <v>5000</v>
      </c>
      <c r="M199" s="15">
        <f t="shared" si="5"/>
        <v>5000</v>
      </c>
    </row>
    <row r="200" spans="1:13" ht="20.100000000000001" customHeight="1">
      <c r="A200" s="77">
        <v>4395</v>
      </c>
      <c r="B200" s="69">
        <v>4</v>
      </c>
      <c r="C200" s="12">
        <v>4</v>
      </c>
      <c r="D200" s="12">
        <v>90</v>
      </c>
      <c r="E200" s="12">
        <v>52</v>
      </c>
      <c r="F200" s="12">
        <v>99</v>
      </c>
      <c r="G200" s="11">
        <v>0</v>
      </c>
      <c r="H200" s="12">
        <v>60</v>
      </c>
      <c r="I200" s="12">
        <v>1</v>
      </c>
      <c r="J200" s="17" t="s">
        <v>156</v>
      </c>
      <c r="K200" s="14">
        <v>67000000</v>
      </c>
      <c r="L200" s="14">
        <v>30000000</v>
      </c>
      <c r="M200" s="15">
        <f t="shared" si="5"/>
        <v>97000000</v>
      </c>
    </row>
    <row r="201" spans="1:13" ht="20.100000000000001" customHeight="1">
      <c r="A201" s="77">
        <v>4395</v>
      </c>
      <c r="B201" s="69">
        <v>4</v>
      </c>
      <c r="C201" s="12">
        <v>4</v>
      </c>
      <c r="D201" s="12">
        <v>90</v>
      </c>
      <c r="E201" s="12">
        <v>52</v>
      </c>
      <c r="F201" s="12">
        <v>99</v>
      </c>
      <c r="G201" s="11">
        <v>0</v>
      </c>
      <c r="H201" s="12">
        <v>77</v>
      </c>
      <c r="I201" s="12">
        <v>1</v>
      </c>
      <c r="J201" s="17" t="s">
        <v>156</v>
      </c>
      <c r="K201" s="14">
        <v>47463</v>
      </c>
      <c r="L201" s="14">
        <v>32266</v>
      </c>
      <c r="M201" s="15">
        <f t="shared" si="5"/>
        <v>79729</v>
      </c>
    </row>
    <row r="202" spans="1:13" ht="20.100000000000001" customHeight="1">
      <c r="A202" s="74">
        <v>2055</v>
      </c>
      <c r="B202" s="70" t="s">
        <v>157</v>
      </c>
      <c r="C202" s="6"/>
      <c r="D202" s="6"/>
      <c r="E202" s="6"/>
      <c r="F202" s="6"/>
      <c r="G202" s="7"/>
      <c r="H202" s="7"/>
      <c r="I202" s="7"/>
      <c r="J202" s="8"/>
      <c r="K202" s="9">
        <f>SUM(K203:K207)</f>
        <v>125073012</v>
      </c>
      <c r="L202" s="9">
        <f>SUM(L203:L207)</f>
        <v>33247255</v>
      </c>
      <c r="M202" s="9">
        <f>SUM(M203:M207)</f>
        <v>158320267</v>
      </c>
    </row>
    <row r="203" spans="1:13" ht="20.100000000000001" customHeight="1">
      <c r="A203" s="77">
        <v>2055</v>
      </c>
      <c r="B203" s="72">
        <v>3</v>
      </c>
      <c r="C203" s="26">
        <v>3</v>
      </c>
      <c r="D203" s="26">
        <v>90</v>
      </c>
      <c r="E203" s="27">
        <v>8</v>
      </c>
      <c r="F203" s="27">
        <v>2</v>
      </c>
      <c r="G203" s="26">
        <v>0</v>
      </c>
      <c r="H203" s="26">
        <v>60</v>
      </c>
      <c r="I203" s="26">
        <v>7</v>
      </c>
      <c r="J203" s="28" t="s">
        <v>158</v>
      </c>
      <c r="K203" s="14">
        <v>353548</v>
      </c>
      <c r="L203" s="14">
        <v>93980</v>
      </c>
      <c r="M203" s="15">
        <f t="shared" ref="M203:M207" si="6">K203+L203</f>
        <v>447528</v>
      </c>
    </row>
    <row r="204" spans="1:13" ht="20.100000000000001" customHeight="1">
      <c r="A204" s="77">
        <v>2055</v>
      </c>
      <c r="B204" s="72">
        <v>3</v>
      </c>
      <c r="C204" s="26">
        <v>3</v>
      </c>
      <c r="D204" s="26">
        <v>90</v>
      </c>
      <c r="E204" s="27">
        <v>8</v>
      </c>
      <c r="F204" s="27">
        <v>3</v>
      </c>
      <c r="G204" s="26">
        <v>0</v>
      </c>
      <c r="H204" s="26">
        <v>60</v>
      </c>
      <c r="I204" s="26">
        <v>1</v>
      </c>
      <c r="J204" s="28" t="s">
        <v>159</v>
      </c>
      <c r="K204" s="14">
        <v>9050545</v>
      </c>
      <c r="L204" s="14">
        <v>2405840</v>
      </c>
      <c r="M204" s="15">
        <f t="shared" si="6"/>
        <v>11456385</v>
      </c>
    </row>
    <row r="205" spans="1:13" ht="20.100000000000001" customHeight="1">
      <c r="A205" s="77">
        <v>2055</v>
      </c>
      <c r="B205" s="72">
        <v>3</v>
      </c>
      <c r="C205" s="26">
        <v>3</v>
      </c>
      <c r="D205" s="26">
        <v>90</v>
      </c>
      <c r="E205" s="27">
        <v>46</v>
      </c>
      <c r="F205" s="27">
        <v>1</v>
      </c>
      <c r="G205" s="26">
        <v>0</v>
      </c>
      <c r="H205" s="26">
        <v>60</v>
      </c>
      <c r="I205" s="26">
        <v>7</v>
      </c>
      <c r="J205" s="28" t="s">
        <v>160</v>
      </c>
      <c r="K205" s="14">
        <v>72136363</v>
      </c>
      <c r="L205" s="14">
        <v>19175490</v>
      </c>
      <c r="M205" s="15">
        <f t="shared" si="6"/>
        <v>91311853</v>
      </c>
    </row>
    <row r="206" spans="1:13" ht="25.5" customHeight="1">
      <c r="A206" s="77">
        <v>2055</v>
      </c>
      <c r="B206" s="72">
        <v>3</v>
      </c>
      <c r="C206" s="26">
        <v>3</v>
      </c>
      <c r="D206" s="26">
        <v>90</v>
      </c>
      <c r="E206" s="26">
        <v>49</v>
      </c>
      <c r="F206" s="26">
        <v>3</v>
      </c>
      <c r="G206" s="26">
        <v>0</v>
      </c>
      <c r="H206" s="26">
        <v>60</v>
      </c>
      <c r="I206" s="26">
        <v>7</v>
      </c>
      <c r="J206" s="28" t="s">
        <v>144</v>
      </c>
      <c r="K206" s="14">
        <v>7718894</v>
      </c>
      <c r="L206" s="14">
        <v>2051858</v>
      </c>
      <c r="M206" s="15">
        <f t="shared" si="6"/>
        <v>9770752</v>
      </c>
    </row>
    <row r="207" spans="1:13" ht="20.100000000000001" customHeight="1">
      <c r="A207" s="77">
        <v>2055</v>
      </c>
      <c r="B207" s="73">
        <v>3</v>
      </c>
      <c r="C207" s="29">
        <v>3</v>
      </c>
      <c r="D207" s="29">
        <v>90</v>
      </c>
      <c r="E207" s="30">
        <v>93</v>
      </c>
      <c r="F207" s="30">
        <v>23</v>
      </c>
      <c r="G207" s="29">
        <v>0</v>
      </c>
      <c r="H207" s="29">
        <v>60</v>
      </c>
      <c r="I207" s="29">
        <v>1</v>
      </c>
      <c r="J207" s="31" t="s">
        <v>161</v>
      </c>
      <c r="K207" s="14">
        <v>35813662</v>
      </c>
      <c r="L207" s="14">
        <v>9520087</v>
      </c>
      <c r="M207" s="32">
        <f t="shared" si="6"/>
        <v>45333749</v>
      </c>
    </row>
    <row r="208" spans="1:13" ht="20.100000000000001" customHeight="1">
      <c r="A208" s="75"/>
      <c r="B208" s="33"/>
      <c r="C208" s="33"/>
      <c r="D208" s="33"/>
      <c r="E208" s="33"/>
      <c r="F208" s="33"/>
      <c r="G208" s="33"/>
      <c r="H208" s="33"/>
      <c r="I208" s="33"/>
      <c r="J208" s="34" t="s">
        <v>162</v>
      </c>
      <c r="K208" s="35">
        <f>K6+K16+K73+K87+K202</f>
        <v>2240617795.8499999</v>
      </c>
      <c r="L208" s="36">
        <f>L6+L16+L73+L87+L202</f>
        <v>1071604319.15</v>
      </c>
      <c r="M208" s="36">
        <f>M6+M16+M73+M87+M202</f>
        <v>3312222115</v>
      </c>
    </row>
    <row r="209" spans="1:13" ht="20.100000000000001" customHeight="1">
      <c r="A209" s="5" t="s">
        <v>170</v>
      </c>
    </row>
    <row r="210" spans="1:13" ht="20.100000000000001" customHeight="1">
      <c r="K210" s="37"/>
    </row>
    <row r="212" spans="1:13" ht="20.100000000000001" customHeight="1">
      <c r="K212" s="39"/>
    </row>
    <row r="214" spans="1:13" ht="20.100000000000001" customHeight="1">
      <c r="L214" s="40"/>
      <c r="M214" s="40"/>
    </row>
  </sheetData>
  <mergeCells count="3">
    <mergeCell ref="A4:A5"/>
    <mergeCell ref="J4:J5"/>
    <mergeCell ref="L3:M3"/>
  </mergeCells>
  <pageMargins left="0.51181102362204722" right="0.51181102362204722" top="1.1811023622047245" bottom="1.1811023622047245" header="0.78740157480314954" footer="0.78740157480314954"/>
  <pageSetup paperSize="9" scale="57" fitToHeight="0" orientation="portrait" r:id="rId1"/>
  <headerFooter alignWithMargins="0"/>
  <ignoredErrors>
    <ignoredError sqref="M202 M8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QDD 4031 - por grau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Camarota</dc:creator>
  <cp:lastModifiedBy>Paulo Roberto da Silva Coutinho</cp:lastModifiedBy>
  <cp:lastPrinted>2023-10-18T14:52:49Z</cp:lastPrinted>
  <dcterms:created xsi:type="dcterms:W3CDTF">2023-09-29T13:29:35Z</dcterms:created>
  <dcterms:modified xsi:type="dcterms:W3CDTF">2024-03-22T17:14:34Z</dcterms:modified>
</cp:coreProperties>
</file>